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plum\農政課$\01 農業総務係\21 食育\0009_市民アンケート\R5\01_食育アンケート（一般向け）\05_市HP\"/>
    </mc:Choice>
  </mc:AlternateContent>
  <bookViews>
    <workbookView xWindow="0" yWindow="0" windowWidth="16455" windowHeight="10290" tabRatio="882"/>
  </bookViews>
  <sheets>
    <sheet name="回答者の構成" sheetId="2" r:id="rId1"/>
    <sheet name="問1～4【「食育」への関心について】" sheetId="11" r:id="rId2"/>
    <sheet name="問5～10【現在の食生活・生活習慣について】" sheetId="4" r:id="rId3"/>
    <sheet name="問11～13【地域の食文化について】" sheetId="5" r:id="rId4"/>
    <sheet name="問14【環境への配慮について】" sheetId="6" r:id="rId5"/>
    <sheet name="問15～17【食品の購入・安全性について】" sheetId="7" r:id="rId6"/>
    <sheet name="問18～19【食品の廃棄について】" sheetId="8" r:id="rId7"/>
    <sheet name="問20【新型コロナウイルス感染症と食生活について】" sheetId="9" r:id="rId8"/>
    <sheet name="問21【デジタル技術を活用した食育について】" sheetId="10" r:id="rId9"/>
  </sheets>
  <definedNames>
    <definedName name="_xlnm.Print_Area" localSheetId="0">回答者の構成!$A$1:$F$22</definedName>
    <definedName name="_xlnm.Print_Area" localSheetId="1">'問1～4【「食育」への関心について】'!$A$1:$H$68</definedName>
    <definedName name="_xlnm.Print_Area" localSheetId="3">'問11～13【地域の食文化について】'!$A$1:$H$56</definedName>
    <definedName name="_xlnm.Print_Area" localSheetId="4">問14【環境への配慮について】!$A$1:$H$10</definedName>
    <definedName name="_xlnm.Print_Area" localSheetId="5">'問15～17【食品の購入・安全性について】'!$A$1:$H$58</definedName>
    <definedName name="_xlnm.Print_Area" localSheetId="6">'問18～19【食品の廃棄について】'!$A$1:$H$35</definedName>
    <definedName name="_xlnm.Print_Area" localSheetId="7">問20【新型コロナウイルス感染症と食生活について】!$A$1:$O$92</definedName>
    <definedName name="_xlnm.Print_Area" localSheetId="8">問21【デジタル技術を活用した食育について】!$A$1:$H$27</definedName>
    <definedName name="_xlnm.Print_Area" localSheetId="2">'問5～10【現在の食生活・生活習慣について】'!$A$1:$O$85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 l="1"/>
  <c r="G46" i="11" l="1"/>
  <c r="F67" i="11"/>
  <c r="F66" i="11"/>
  <c r="F65" i="11"/>
  <c r="F64" i="11"/>
  <c r="F63" i="11"/>
  <c r="F42" i="11"/>
  <c r="F41" i="11"/>
  <c r="F40" i="11"/>
  <c r="F39" i="11"/>
  <c r="F38" i="11"/>
  <c r="F37" i="11"/>
  <c r="F31" i="11"/>
  <c r="F30" i="11"/>
  <c r="F29" i="11"/>
  <c r="F28" i="11"/>
  <c r="F27" i="11"/>
  <c r="F26" i="11"/>
  <c r="F25" i="11"/>
  <c r="F24" i="11"/>
  <c r="F23" i="11"/>
  <c r="F22" i="11"/>
  <c r="F21" i="11"/>
  <c r="F20" i="11"/>
  <c r="F19" i="11"/>
  <c r="F18" i="11"/>
  <c r="F17" i="11"/>
  <c r="F16" i="11"/>
  <c r="F15" i="11"/>
  <c r="F14" i="11"/>
  <c r="F8" i="11"/>
  <c r="F7" i="11"/>
  <c r="F6" i="11"/>
  <c r="F5" i="11"/>
  <c r="F49" i="11" l="1"/>
  <c r="F53" i="11"/>
  <c r="F57" i="11"/>
  <c r="F55" i="11"/>
  <c r="F50" i="11"/>
  <c r="F54" i="11"/>
  <c r="F48" i="11"/>
  <c r="F52" i="11"/>
  <c r="F56" i="11"/>
  <c r="F51" i="11"/>
  <c r="F31" i="5"/>
  <c r="F34" i="8"/>
  <c r="F58" i="7"/>
  <c r="F53" i="7" l="1"/>
  <c r="F26" i="5" l="1"/>
  <c r="E64" i="4" l="1"/>
  <c r="D64" i="4"/>
  <c r="F64" i="4" l="1"/>
  <c r="H9" i="4" l="1"/>
  <c r="G9" i="4"/>
  <c r="F9" i="4"/>
  <c r="E9" i="4"/>
  <c r="D9" i="4"/>
  <c r="H8" i="4"/>
  <c r="G8" i="4"/>
  <c r="F8" i="4"/>
  <c r="E8" i="4"/>
  <c r="D8" i="4"/>
  <c r="H7" i="4"/>
  <c r="G7" i="4"/>
  <c r="F7" i="4"/>
  <c r="E7" i="4"/>
  <c r="D7" i="4"/>
  <c r="H6" i="4"/>
  <c r="G6" i="4"/>
  <c r="F6" i="4"/>
  <c r="E6" i="4"/>
  <c r="D6" i="4"/>
  <c r="O6" i="4"/>
  <c r="O7" i="4"/>
  <c r="O8" i="4"/>
  <c r="O9" i="4"/>
  <c r="O5" i="4"/>
  <c r="H5" i="4"/>
  <c r="G5" i="4"/>
  <c r="F5" i="4"/>
  <c r="E5" i="4"/>
  <c r="F13" i="4" s="1"/>
  <c r="D9" i="2"/>
  <c r="D10" i="2"/>
  <c r="D11" i="2"/>
  <c r="D12" i="2"/>
  <c r="D13" i="2"/>
  <c r="D14" i="2"/>
  <c r="D15" i="2"/>
  <c r="D8" i="2"/>
  <c r="F16" i="4" l="1"/>
  <c r="F15" i="4"/>
  <c r="F17" i="4"/>
  <c r="F14" i="4"/>
  <c r="G71" i="4"/>
  <c r="G80" i="4" s="1"/>
  <c r="F17" i="10"/>
  <c r="F19" i="10"/>
  <c r="F21" i="10"/>
  <c r="F22" i="10"/>
  <c r="F23" i="10"/>
  <c r="F25" i="10"/>
  <c r="F26" i="10"/>
  <c r="F14" i="10"/>
  <c r="G12" i="10"/>
  <c r="F18" i="10" s="1"/>
  <c r="F8" i="10"/>
  <c r="F7" i="10"/>
  <c r="F6" i="10"/>
  <c r="H17" i="9"/>
  <c r="G17" i="9"/>
  <c r="F17" i="9"/>
  <c r="E17" i="9"/>
  <c r="D17" i="9"/>
  <c r="H16" i="9"/>
  <c r="G16" i="9"/>
  <c r="F16" i="9"/>
  <c r="E16" i="9"/>
  <c r="D16" i="9"/>
  <c r="E27" i="9" s="1"/>
  <c r="H15" i="9"/>
  <c r="G15" i="9"/>
  <c r="F15" i="9"/>
  <c r="E15" i="9"/>
  <c r="D15" i="9"/>
  <c r="E26" i="9" s="1"/>
  <c r="H14" i="9"/>
  <c r="G14" i="9"/>
  <c r="F14" i="9"/>
  <c r="E14" i="9"/>
  <c r="D14" i="9"/>
  <c r="E25" i="9" s="1"/>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E24" i="9" s="1"/>
  <c r="H7" i="9"/>
  <c r="G7" i="9"/>
  <c r="F7" i="9"/>
  <c r="E7" i="9"/>
  <c r="D7" i="9"/>
  <c r="E23" i="9" s="1"/>
  <c r="H6" i="9"/>
  <c r="G6" i="9"/>
  <c r="F6" i="9"/>
  <c r="E6" i="9"/>
  <c r="D6" i="9"/>
  <c r="E22" i="9" s="1"/>
  <c r="E5" i="9"/>
  <c r="F5" i="9"/>
  <c r="G5" i="9"/>
  <c r="H5" i="9"/>
  <c r="D5" i="9"/>
  <c r="E21" i="9" s="1"/>
  <c r="F24" i="10" l="1"/>
  <c r="F20" i="10"/>
  <c r="F16" i="10"/>
  <c r="F15" i="10"/>
  <c r="F83" i="4"/>
  <c r="F82" i="4"/>
  <c r="F84" i="4"/>
  <c r="F91" i="9"/>
  <c r="F90" i="9"/>
  <c r="F89" i="9"/>
  <c r="F84" i="9"/>
  <c r="F83" i="9"/>
  <c r="F82" i="9"/>
  <c r="F81" i="9"/>
  <c r="F80" i="9"/>
  <c r="F79" i="9"/>
  <c r="F72" i="9"/>
  <c r="F65" i="9"/>
  <c r="F64" i="9"/>
  <c r="F63" i="9"/>
  <c r="F62" i="9"/>
  <c r="F61" i="9"/>
  <c r="F55" i="9"/>
  <c r="F50" i="9"/>
  <c r="F49" i="9"/>
  <c r="F48" i="9"/>
  <c r="F47" i="9"/>
  <c r="F46" i="9"/>
  <c r="F42" i="9"/>
  <c r="F37" i="9"/>
  <c r="F36" i="9"/>
  <c r="F35" i="9"/>
  <c r="F34" i="9"/>
  <c r="F33" i="9"/>
  <c r="F17" i="8"/>
  <c r="F18" i="8"/>
  <c r="F19" i="8"/>
  <c r="F20" i="8"/>
  <c r="F21" i="8"/>
  <c r="F22" i="8"/>
  <c r="F23" i="8"/>
  <c r="F24" i="8"/>
  <c r="F25" i="8"/>
  <c r="F26" i="8"/>
  <c r="F27" i="8"/>
  <c r="F28" i="8"/>
  <c r="F29" i="8"/>
  <c r="F16" i="8"/>
  <c r="F10" i="8"/>
  <c r="F9" i="8"/>
  <c r="F8" i="8"/>
  <c r="F7" i="8"/>
  <c r="F6" i="8"/>
  <c r="F48" i="7"/>
  <c r="F40" i="7"/>
  <c r="F41" i="7"/>
  <c r="F42" i="7"/>
  <c r="F43" i="7"/>
  <c r="F39" i="7"/>
  <c r="F22" i="7"/>
  <c r="F23" i="7"/>
  <c r="F24" i="7"/>
  <c r="F25" i="7"/>
  <c r="F26" i="7"/>
  <c r="F27" i="7"/>
  <c r="F28" i="7"/>
  <c r="F29" i="7"/>
  <c r="F30" i="7"/>
  <c r="F31" i="7"/>
  <c r="F32" i="7"/>
  <c r="F21" i="7"/>
  <c r="F6" i="7"/>
  <c r="F7" i="7"/>
  <c r="F8" i="7"/>
  <c r="F9" i="7"/>
  <c r="F10" i="7"/>
  <c r="F11" i="7"/>
  <c r="F12" i="7"/>
  <c r="F13" i="7"/>
  <c r="F14" i="7"/>
  <c r="F15" i="7"/>
  <c r="F5" i="7"/>
  <c r="F5" i="6"/>
  <c r="F9" i="6"/>
  <c r="F8" i="6"/>
  <c r="F7" i="6"/>
  <c r="F6" i="6"/>
  <c r="F48" i="5"/>
  <c r="F49" i="5"/>
  <c r="F50" i="5"/>
  <c r="F51" i="5"/>
  <c r="F52" i="5"/>
  <c r="F53" i="5"/>
  <c r="F54" i="5"/>
  <c r="F55" i="5"/>
  <c r="F47" i="5"/>
  <c r="F38" i="5"/>
  <c r="F39" i="5"/>
  <c r="F40" i="5"/>
  <c r="F41" i="5"/>
  <c r="F37" i="5"/>
  <c r="F20" i="5"/>
  <c r="F21" i="5"/>
  <c r="F19" i="5"/>
  <c r="F13" i="5"/>
  <c r="F8" i="5"/>
  <c r="F7" i="5"/>
  <c r="F6" i="5"/>
  <c r="F72" i="4" l="1"/>
  <c r="F73" i="4"/>
  <c r="F74" i="4"/>
  <c r="F75" i="4"/>
  <c r="F76" i="4"/>
  <c r="F71" i="4"/>
  <c r="F47" i="4"/>
  <c r="F57" i="4"/>
  <c r="F56" i="4"/>
  <c r="F55" i="4"/>
  <c r="F54" i="4"/>
  <c r="F53" i="4"/>
  <c r="F42" i="4"/>
  <c r="F41" i="4"/>
  <c r="F40" i="4"/>
  <c r="F39" i="4"/>
  <c r="F38" i="4"/>
  <c r="F32" i="4"/>
  <c r="F24" i="4"/>
  <c r="F25" i="4"/>
  <c r="F26" i="4"/>
  <c r="F27" i="4"/>
  <c r="F23" i="4"/>
  <c r="D21" i="2" l="1"/>
  <c r="D20" i="2"/>
  <c r="D19" i="2"/>
  <c r="C3" i="2"/>
</calcChain>
</file>

<file path=xl/sharedStrings.xml><?xml version="1.0" encoding="utf-8"?>
<sst xmlns="http://schemas.openxmlformats.org/spreadsheetml/2006/main" count="832" uniqueCount="288">
  <si>
    <t>○年齢</t>
    <rPh sb="1" eb="3">
      <t>ネンレイ</t>
    </rPh>
    <phoneticPr fontId="2"/>
  </si>
  <si>
    <t>割合</t>
    <rPh sb="0" eb="2">
      <t>ワリアイ</t>
    </rPh>
    <phoneticPr fontId="2"/>
  </si>
  <si>
    <t>↑</t>
  </si>
  <si>
    <t>↓</t>
  </si>
  <si>
    <t>回答者構成</t>
    <rPh sb="0" eb="3">
      <t>カイトウシャ</t>
    </rPh>
    <rPh sb="3" eb="5">
      <t>コウセイ</t>
    </rPh>
    <phoneticPr fontId="2"/>
  </si>
  <si>
    <t>年齢層</t>
    <rPh sb="0" eb="3">
      <t>ネンレイソウ</t>
    </rPh>
    <phoneticPr fontId="5"/>
  </si>
  <si>
    <t>人数</t>
    <rPh sb="0" eb="2">
      <t>ニンズウ</t>
    </rPh>
    <phoneticPr fontId="5"/>
  </si>
  <si>
    <t>18～19歳</t>
    <rPh sb="5" eb="6">
      <t>サイ</t>
    </rPh>
    <phoneticPr fontId="5"/>
  </si>
  <si>
    <t>20～29歳</t>
    <rPh sb="5" eb="6">
      <t>サイ</t>
    </rPh>
    <phoneticPr fontId="5"/>
  </si>
  <si>
    <t>30～39歳</t>
    <rPh sb="5" eb="6">
      <t>サイ</t>
    </rPh>
    <phoneticPr fontId="5"/>
  </si>
  <si>
    <t>40～49歳</t>
    <rPh sb="5" eb="6">
      <t>サイ</t>
    </rPh>
    <phoneticPr fontId="5"/>
  </si>
  <si>
    <t>50～59歳</t>
    <rPh sb="5" eb="6">
      <t>サイ</t>
    </rPh>
    <phoneticPr fontId="5"/>
  </si>
  <si>
    <t>60～69歳</t>
    <rPh sb="5" eb="6">
      <t>サイ</t>
    </rPh>
    <phoneticPr fontId="5"/>
  </si>
  <si>
    <t>70歳以上</t>
    <rPh sb="2" eb="3">
      <t>サイ</t>
    </rPh>
    <rPh sb="3" eb="5">
      <t>イジョウ</t>
    </rPh>
    <phoneticPr fontId="5"/>
  </si>
  <si>
    <t>無回答</t>
    <rPh sb="0" eb="3">
      <t>ムカイトウ</t>
    </rPh>
    <phoneticPr fontId="5"/>
  </si>
  <si>
    <t>回答者数</t>
    <rPh sb="0" eb="3">
      <t>カイトウシャ</t>
    </rPh>
    <rPh sb="3" eb="4">
      <t>スウ</t>
    </rPh>
    <phoneticPr fontId="2"/>
  </si>
  <si>
    <t>回収率</t>
    <rPh sb="0" eb="3">
      <t>カイシュウリツ</t>
    </rPh>
    <phoneticPr fontId="2"/>
  </si>
  <si>
    <t>人</t>
    <rPh sb="0" eb="1">
      <t>ニン</t>
    </rPh>
    <phoneticPr fontId="2"/>
  </si>
  <si>
    <t>【参考】
R3割合</t>
    <rPh sb="1" eb="3">
      <t>サンコウ</t>
    </rPh>
    <rPh sb="7" eb="9">
      <t>ワリアイ</t>
    </rPh>
    <phoneticPr fontId="5"/>
  </si>
  <si>
    <t>○性別</t>
    <rPh sb="1" eb="3">
      <t>セイベツ</t>
    </rPh>
    <phoneticPr fontId="2"/>
  </si>
  <si>
    <t>男</t>
    <rPh sb="0" eb="1">
      <t>オトコ</t>
    </rPh>
    <phoneticPr fontId="5"/>
  </si>
  <si>
    <t>女</t>
    <rPh sb="0" eb="1">
      <t>オンナ</t>
    </rPh>
    <phoneticPr fontId="5"/>
  </si>
  <si>
    <t>↑</t>
    <phoneticPr fontId="2"/>
  </si>
  <si>
    <t>↓</t>
    <phoneticPr fontId="2"/>
  </si>
  <si>
    <t>↑</t>
    <phoneticPr fontId="2"/>
  </si>
  <si>
    <t>問1　あなたは、「食育」という言葉やその意味を知っていましたか。（１つ選択）</t>
    <rPh sb="0" eb="1">
      <t>トイ</t>
    </rPh>
    <rPh sb="35" eb="37">
      <t>センタク</t>
    </rPh>
    <phoneticPr fontId="2"/>
  </si>
  <si>
    <t>ア</t>
    <phoneticPr fontId="5"/>
  </si>
  <si>
    <t>項目</t>
    <rPh sb="0" eb="2">
      <t>コウモク</t>
    </rPh>
    <phoneticPr fontId="2"/>
  </si>
  <si>
    <t>R1</t>
    <phoneticPr fontId="5"/>
  </si>
  <si>
    <t>R3</t>
    <phoneticPr fontId="2"/>
  </si>
  <si>
    <t>R5</t>
    <phoneticPr fontId="2"/>
  </si>
  <si>
    <t>イ</t>
    <phoneticPr fontId="5"/>
  </si>
  <si>
    <t>ウ</t>
    <phoneticPr fontId="5"/>
  </si>
  <si>
    <t>ｎ＝</t>
    <phoneticPr fontId="2"/>
  </si>
  <si>
    <t>言葉は知っていたが、意味は知らなかった</t>
    <phoneticPr fontId="2"/>
  </si>
  <si>
    <t>無回答</t>
    <phoneticPr fontId="2"/>
  </si>
  <si>
    <t>問2　あなたは、食育に関する情報をどこから入手していますか。（すべて選択）</t>
    <rPh sb="0" eb="1">
      <t>トイ</t>
    </rPh>
    <rPh sb="34" eb="36">
      <t>センタク</t>
    </rPh>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</si>
  <si>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</si>
  <si>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</si>
  <si>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</si>
  <si>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</si>
  <si>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</si>
  <si>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</si>
  <si>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</si>
  <si>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</si>
  <si>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</si>
  <si>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</si>
  <si>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</si>
  <si>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</si>
  <si>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</si>
  <si>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チ</t>
    <phoneticPr fontId="2"/>
  </si>
  <si>
    <t>スーパーマーケットなどの食品売場</t>
    <phoneticPr fontId="2"/>
  </si>
  <si>
    <t>その他</t>
    <phoneticPr fontId="2"/>
  </si>
  <si>
    <t>問3</t>
    <rPh sb="0" eb="1">
      <t>トイ</t>
    </rPh>
    <phoneticPr fontId="2"/>
  </si>
  <si>
    <t>　①あなたは「食育」に関心がありますか。(1つ選択）</t>
    <rPh sb="23" eb="25">
      <t>センタク</t>
    </rPh>
    <phoneticPr fontId="2"/>
  </si>
  <si>
    <t>どちらかといえば関心がある</t>
    <phoneticPr fontId="2"/>
  </si>
  <si>
    <t>どちらかといえば関心がない</t>
    <phoneticPr fontId="2"/>
  </si>
  <si>
    <t>　②あなたが「食育」に関心がある理由は何ですか。（すべて選択）</t>
    <rPh sb="28" eb="30">
      <t>センタク</t>
    </rPh>
    <phoneticPr fontId="2"/>
  </si>
  <si>
    <t>子どもの心身の健全な発育に必要だから</t>
    <phoneticPr fontId="2"/>
  </si>
  <si>
    <t>食生活の乱れが問題になっているから</t>
    <phoneticPr fontId="2"/>
  </si>
  <si>
    <t>生活習慣病の増加が問題になっているから</t>
    <phoneticPr fontId="2"/>
  </si>
  <si>
    <t>その他</t>
    <phoneticPr fontId="2"/>
  </si>
  <si>
    <t>問４　あなたは６月の「食育月間」、毎月１９日の「食育の日」を知っていますか。（1つ選択）</t>
    <rPh sb="0" eb="1">
      <t>トイ</t>
    </rPh>
    <rPh sb="41" eb="43">
      <t>センタク</t>
    </rPh>
    <phoneticPr fontId="2"/>
  </si>
  <si>
    <t>　★①でア又はイと回答した人のみ</t>
    <rPh sb="5" eb="6">
      <t>マタ</t>
    </rPh>
    <rPh sb="9" eb="11">
      <t>カイトウ</t>
    </rPh>
    <rPh sb="13" eb="14">
      <t>ヒト</t>
    </rPh>
    <phoneticPr fontId="2"/>
  </si>
  <si>
    <t>どちらも知っている</t>
    <phoneticPr fontId="2"/>
  </si>
  <si>
    <t>６月の「食育月間」のみ知っている</t>
    <phoneticPr fontId="2"/>
  </si>
  <si>
    <t>毎月１９日の「食育の日」のみ知っている</t>
    <phoneticPr fontId="2"/>
  </si>
  <si>
    <t>どちらも知らない</t>
    <phoneticPr fontId="2"/>
  </si>
  <si>
    <t>問５　あなたは、普段の食生活で、下記の内容をどの程度実践していますか。（１つ選択）</t>
    <rPh sb="0" eb="1">
      <t>トイ</t>
    </rPh>
    <rPh sb="38" eb="40">
      <t>センタク</t>
    </rPh>
    <phoneticPr fontId="2"/>
  </si>
  <si>
    <t>①</t>
    <phoneticPr fontId="5"/>
  </si>
  <si>
    <t>②</t>
    <phoneticPr fontId="5"/>
  </si>
  <si>
    <t>③</t>
    <phoneticPr fontId="5"/>
  </si>
  <si>
    <t>④</t>
    <phoneticPr fontId="2"/>
  </si>
  <si>
    <t>⑤</t>
    <phoneticPr fontId="2"/>
  </si>
  <si>
    <t>食べることを楽しんでいる</t>
    <phoneticPr fontId="2"/>
  </si>
  <si>
    <t>規則正しい食事から、健やかな生活リズムを心掛けている</t>
    <phoneticPr fontId="2"/>
  </si>
  <si>
    <t>ごはんを中心とした和食（日本型食生活）を実践している</t>
    <phoneticPr fontId="2"/>
  </si>
  <si>
    <t>生活習慣病の予防や改善のため、適正体重の維持や減塩等に気をつけた食生活を実践している</t>
    <phoneticPr fontId="2"/>
  </si>
  <si>
    <t>食事の際に、ゆっくりよく噛んで食べている</t>
    <phoneticPr fontId="2"/>
  </si>
  <si>
    <t>ほとんど
できている</t>
    <phoneticPr fontId="5"/>
  </si>
  <si>
    <t>おおむね
できている</t>
    <phoneticPr fontId="2"/>
  </si>
  <si>
    <t>あまりできていない</t>
    <phoneticPr fontId="2"/>
  </si>
  <si>
    <t>まったくできていない</t>
    <phoneticPr fontId="2"/>
  </si>
  <si>
    <t>無回答</t>
    <rPh sb="0" eb="3">
      <t>ムカイトウ</t>
    </rPh>
    <phoneticPr fontId="2"/>
  </si>
  <si>
    <t>R1</t>
    <phoneticPr fontId="5"/>
  </si>
  <si>
    <t>R3</t>
    <phoneticPr fontId="2"/>
  </si>
  <si>
    <t>R5</t>
    <phoneticPr fontId="2"/>
  </si>
  <si>
    <t>規則正しい食事から、健やかな生活リズムを心掛けている</t>
    <phoneticPr fontId="2"/>
  </si>
  <si>
    <t>食事の際に、ゆっくりよく噛んで食べている</t>
    <phoneticPr fontId="2"/>
  </si>
  <si>
    <t>問６　あなたは、主食（ごはん、パン、麺など）・主菜（肉・魚・卵・大豆製品などを使ったメインの料理）・副菜（野菜・きのこ・いも・海藻などを使った小鉢・小皿の料理）を３つそろえて食べることが１日に２回以上あるのは、週に何日程度ありますか。</t>
    <rPh sb="0" eb="1">
      <t>トイ</t>
    </rPh>
    <phoneticPr fontId="2"/>
  </si>
  <si>
    <t>ほぼ毎日</t>
    <rPh sb="2" eb="4">
      <t>マイニチ</t>
    </rPh>
    <phoneticPr fontId="2"/>
  </si>
  <si>
    <t>週に4日～5日</t>
    <rPh sb="0" eb="1">
      <t>シュウ</t>
    </rPh>
    <rPh sb="3" eb="4">
      <t>ニチ</t>
    </rPh>
    <rPh sb="6" eb="7">
      <t>ニチ</t>
    </rPh>
    <phoneticPr fontId="2"/>
  </si>
  <si>
    <t>週に2日～3日</t>
    <rPh sb="0" eb="1">
      <t>シュウ</t>
    </rPh>
    <rPh sb="3" eb="4">
      <t>ニチ</t>
    </rPh>
    <rPh sb="6" eb="7">
      <t>ニチ</t>
    </rPh>
    <phoneticPr fontId="2"/>
  </si>
  <si>
    <t>ほとんどない</t>
    <phoneticPr fontId="2"/>
  </si>
  <si>
    <t>＊「ほとんどできている」又は「おおむねできている」と回答した人の割合</t>
    <rPh sb="12" eb="13">
      <t>マタ</t>
    </rPh>
    <rPh sb="26" eb="28">
      <t>カイトウ</t>
    </rPh>
    <rPh sb="30" eb="31">
      <t>ヒト</t>
    </rPh>
    <rPh sb="32" eb="34">
      <t>ワリアイ</t>
    </rPh>
    <phoneticPr fontId="2"/>
  </si>
  <si>
    <t>＊若い世代（20歳～39歳）において、「ほぼ毎日」と回答した人の割合</t>
    <rPh sb="1" eb="2">
      <t>ワカ</t>
    </rPh>
    <rPh sb="3" eb="5">
      <t>セダイ</t>
    </rPh>
    <rPh sb="8" eb="9">
      <t>サイ</t>
    </rPh>
    <rPh sb="12" eb="13">
      <t>サイ</t>
    </rPh>
    <rPh sb="22" eb="24">
      <t>マイニチ</t>
    </rPh>
    <rPh sb="26" eb="28">
      <t>カイトウ</t>
    </rPh>
    <rPh sb="30" eb="31">
      <t>ヒト</t>
    </rPh>
    <rPh sb="32" eb="34">
      <t>ワリアイ</t>
    </rPh>
    <phoneticPr fontId="2"/>
  </si>
  <si>
    <t>問７　あなたは朝食を週に何日程度食べますか。</t>
    <rPh sb="0" eb="1">
      <t>トイ</t>
    </rPh>
    <phoneticPr fontId="2"/>
  </si>
  <si>
    <t>問８　あなたは、普段の食事を自分で準備しますか。（1つ選択）</t>
    <rPh sb="0" eb="1">
      <t>トイ</t>
    </rPh>
    <rPh sb="27" eb="29">
      <t>センタク</t>
    </rPh>
    <phoneticPr fontId="2"/>
  </si>
  <si>
    <t>ほとんどのものを食材から調理して、食事を準備している</t>
    <rPh sb="8" eb="10">
      <t>ショクザイ</t>
    </rPh>
    <rPh sb="12" eb="14">
      <t>チョウリ</t>
    </rPh>
    <rPh sb="17" eb="19">
      <t>ショクジ</t>
    </rPh>
    <rPh sb="20" eb="22">
      <t>ジュンビ</t>
    </rPh>
    <phoneticPr fontId="2"/>
  </si>
  <si>
    <t>一部市販食品を取り入れて、食事を準備している</t>
    <rPh sb="0" eb="2">
      <t>イチブ</t>
    </rPh>
    <rPh sb="2" eb="4">
      <t>シハン</t>
    </rPh>
    <rPh sb="4" eb="6">
      <t>ショクヒン</t>
    </rPh>
    <rPh sb="7" eb="8">
      <t>ト</t>
    </rPh>
    <rPh sb="9" eb="10">
      <t>イ</t>
    </rPh>
    <rPh sb="13" eb="15">
      <t>ショクジ</t>
    </rPh>
    <rPh sb="16" eb="18">
      <t>ジュンビ</t>
    </rPh>
    <phoneticPr fontId="2"/>
  </si>
  <si>
    <t>ほとんどのものに市販食品を利用して、食事を準備している</t>
    <rPh sb="8" eb="10">
      <t>シハン</t>
    </rPh>
    <rPh sb="10" eb="12">
      <t>ショクヒン</t>
    </rPh>
    <rPh sb="13" eb="15">
      <t>リヨウ</t>
    </rPh>
    <rPh sb="18" eb="20">
      <t>ショクジ</t>
    </rPh>
    <rPh sb="21" eb="23">
      <t>ジュンビ</t>
    </rPh>
    <phoneticPr fontId="2"/>
  </si>
  <si>
    <t>自分で食事を準備していない</t>
    <phoneticPr fontId="2"/>
  </si>
  <si>
    <t>-</t>
    <phoneticPr fontId="2"/>
  </si>
  <si>
    <t>＊若い世代（20歳～39歳）において、「ほとんど食べない」と回答した人の割合</t>
    <rPh sb="1" eb="2">
      <t>ワカ</t>
    </rPh>
    <rPh sb="3" eb="5">
      <t>セダイ</t>
    </rPh>
    <rPh sb="8" eb="9">
      <t>サイ</t>
    </rPh>
    <rPh sb="12" eb="13">
      <t>サイ</t>
    </rPh>
    <rPh sb="24" eb="25">
      <t>タ</t>
    </rPh>
    <rPh sb="30" eb="32">
      <t>カイトウ</t>
    </rPh>
    <rPh sb="34" eb="35">
      <t>ヒト</t>
    </rPh>
    <rPh sb="36" eb="38">
      <t>ワリアイ</t>
    </rPh>
    <phoneticPr fontId="2"/>
  </si>
  <si>
    <t>★ご家族と同居されている方（2人以上の世帯の方）のみ</t>
    <phoneticPr fontId="2"/>
  </si>
  <si>
    <t>問９　あなたは、朝食または夕食を家族と一緒に食べる「共食」を実践している回数は週に何回程度ありますか。</t>
    <rPh sb="0" eb="1">
      <t>トイ</t>
    </rPh>
    <phoneticPr fontId="2"/>
  </si>
  <si>
    <t>朝食または夕食を家族と一緒に食べる平均回数（週）</t>
    <rPh sb="17" eb="19">
      <t>ヘイキン</t>
    </rPh>
    <rPh sb="19" eb="21">
      <t>カイスウ</t>
    </rPh>
    <rPh sb="22" eb="23">
      <t>シュウ</t>
    </rPh>
    <phoneticPr fontId="2"/>
  </si>
  <si>
    <t>問10　</t>
    <rPh sb="0" eb="1">
      <t>トイ</t>
    </rPh>
    <phoneticPr fontId="2"/>
  </si>
  <si>
    <t>　①地域や所属コミュニティ（職場等を含む）で食事会等の機会があれば、あなたは参加したいと思いますか。（1つ選択）</t>
    <rPh sb="53" eb="55">
      <t>センタク</t>
    </rPh>
    <phoneticPr fontId="2"/>
  </si>
  <si>
    <t>とてもそう思う</t>
    <phoneticPr fontId="2"/>
  </si>
  <si>
    <t>そう思う</t>
    <rPh sb="2" eb="3">
      <t>オモ</t>
    </rPh>
    <phoneticPr fontId="2"/>
  </si>
  <si>
    <t>どちらともいえない</t>
    <phoneticPr fontId="2"/>
  </si>
  <si>
    <t>あまりそう思わない</t>
    <phoneticPr fontId="2"/>
  </si>
  <si>
    <t>全くそう思わない</t>
    <phoneticPr fontId="2"/>
  </si>
  <si>
    <t>オ</t>
    <phoneticPr fontId="2"/>
  </si>
  <si>
    <t>　★①でア又はイと回答した人のみ</t>
    <rPh sb="5" eb="6">
      <t>マタ</t>
    </rPh>
    <rPh sb="9" eb="11">
      <t>カイトウ</t>
    </rPh>
    <rPh sb="13" eb="14">
      <t>ヒト</t>
    </rPh>
    <phoneticPr fontId="2"/>
  </si>
  <si>
    <t>　②あなたは過去１年間に、地域や所属コミュニティでの食事会等に参加しましたか。</t>
    <phoneticPr fontId="2"/>
  </si>
  <si>
    <t>参加した</t>
    <phoneticPr fontId="2"/>
  </si>
  <si>
    <t>参加していない</t>
    <phoneticPr fontId="2"/>
  </si>
  <si>
    <t>受け継いでいる</t>
    <phoneticPr fontId="2"/>
  </si>
  <si>
    <t>受け継いでいない</t>
    <phoneticPr fontId="2"/>
  </si>
  <si>
    <t>問11　</t>
    <rPh sb="0" eb="1">
      <t>トイ</t>
    </rPh>
    <phoneticPr fontId="2"/>
  </si>
  <si>
    <t>　①あなたは、郷土料理や伝統料理など、地域や家庭において受け継がれてきた料理や味、箸づかいなどの食べ方・作法を受け継いでいますか。（１つ選択）</t>
    <phoneticPr fontId="2"/>
  </si>
  <si>
    <t>　★①でアと回答した方のみ</t>
    <rPh sb="6" eb="8">
      <t>カイトウ</t>
    </rPh>
    <rPh sb="10" eb="11">
      <t>カタ</t>
    </rPh>
    <phoneticPr fontId="2"/>
  </si>
  <si>
    <t>　②あなたは、郷土料理や伝統料理など、地域や家庭において受け継いできた料理や味、箸づかいなどの食べ方・作法を地域や次世代（子やお孫さんを含む）に伝えていますか。（１つ選択）</t>
    <phoneticPr fontId="2"/>
  </si>
  <si>
    <t>伝えている</t>
    <phoneticPr fontId="2"/>
  </si>
  <si>
    <t>伝えていない</t>
    <phoneticPr fontId="2"/>
  </si>
  <si>
    <t>＊若い世代（20歳～39歳）において、「受け継いでいる」と回答した人の割合</t>
    <rPh sb="1" eb="2">
      <t>ワカ</t>
    </rPh>
    <rPh sb="3" eb="5">
      <t>セダイ</t>
    </rPh>
    <rPh sb="8" eb="9">
      <t>サイ</t>
    </rPh>
    <rPh sb="12" eb="13">
      <t>サイ</t>
    </rPh>
    <rPh sb="20" eb="21">
      <t>ウ</t>
    </rPh>
    <rPh sb="22" eb="23">
      <t>ツ</t>
    </rPh>
    <rPh sb="29" eb="31">
      <t>カイトウ</t>
    </rPh>
    <rPh sb="33" eb="34">
      <t>ヒト</t>
    </rPh>
    <rPh sb="35" eb="37">
      <t>ワリアイ</t>
    </rPh>
    <phoneticPr fontId="2"/>
  </si>
  <si>
    <t>問12　あなたは、ご自身が生まれ育った地域の郷土料理や伝統料理について知っていますか。（1つ選択）</t>
    <rPh sb="0" eb="1">
      <t>トイ</t>
    </rPh>
    <rPh sb="46" eb="48">
      <t>センタク</t>
    </rPh>
    <phoneticPr fontId="2"/>
  </si>
  <si>
    <t>ウ</t>
    <phoneticPr fontId="2"/>
  </si>
  <si>
    <t>エ</t>
    <phoneticPr fontId="2"/>
  </si>
  <si>
    <t>よく知っていて、食べたことがある</t>
    <phoneticPr fontId="2"/>
  </si>
  <si>
    <t>知っているが、食べたことはない</t>
    <phoneticPr fontId="2"/>
  </si>
  <si>
    <t>知らないが（認識したことはないが）、食べたことはあるかもしれない</t>
    <phoneticPr fontId="2"/>
  </si>
  <si>
    <t>知らない</t>
    <phoneticPr fontId="2"/>
  </si>
  <si>
    <t>-</t>
  </si>
  <si>
    <t>週に３～５日程度</t>
    <rPh sb="0" eb="1">
      <t>シュウ</t>
    </rPh>
    <rPh sb="5" eb="6">
      <t>ニチ</t>
    </rPh>
    <rPh sb="6" eb="8">
      <t>テイド</t>
    </rPh>
    <phoneticPr fontId="2"/>
  </si>
  <si>
    <t>週に１～２日程度</t>
    <rPh sb="0" eb="1">
      <t>シュウ</t>
    </rPh>
    <rPh sb="5" eb="6">
      <t>ニチ</t>
    </rPh>
    <rPh sb="6" eb="8">
      <t>テイド</t>
    </rPh>
    <phoneticPr fontId="2"/>
  </si>
  <si>
    <t>月に２～３日程度</t>
    <phoneticPr fontId="2"/>
  </si>
  <si>
    <t>月に１日程度</t>
    <phoneticPr fontId="2"/>
  </si>
  <si>
    <t>２～３か月に１日程度</t>
    <phoneticPr fontId="2"/>
  </si>
  <si>
    <t>それ以下</t>
    <phoneticPr fontId="2"/>
  </si>
  <si>
    <t>全く食べない</t>
    <phoneticPr fontId="2"/>
  </si>
  <si>
    <t>問13　あなたは、郷土料理や伝統料理をどのくらいの頻度で食べていますか。（1つ選択）</t>
    <rPh sb="0" eb="1">
      <t>トイ</t>
    </rPh>
    <rPh sb="39" eb="41">
      <t>センタク</t>
    </rPh>
    <phoneticPr fontId="2"/>
  </si>
  <si>
    <t>問14　あなたは、日頃から環境に配慮した農林水産物・食品を選んでいますか。（1つ選択）</t>
    <rPh sb="0" eb="1">
      <t>トイ</t>
    </rPh>
    <rPh sb="40" eb="42">
      <t>センタク</t>
    </rPh>
    <phoneticPr fontId="2"/>
  </si>
  <si>
    <t>いつも選んでいる</t>
    <phoneticPr fontId="2"/>
  </si>
  <si>
    <t>時々選んでいる</t>
    <phoneticPr fontId="2"/>
  </si>
  <si>
    <t>あまり選んでいない</t>
    <phoneticPr fontId="2"/>
  </si>
  <si>
    <t>まったく選んでいない</t>
    <phoneticPr fontId="2"/>
  </si>
  <si>
    <t>問15　あなたが、食品を購入する際に意識していることは何ですか。（すべて選択）</t>
    <rPh sb="0" eb="1">
      <t>トイ</t>
    </rPh>
    <rPh sb="27" eb="28">
      <t>ナン</t>
    </rPh>
    <rPh sb="36" eb="38">
      <t>センタク</t>
    </rPh>
    <phoneticPr fontId="2"/>
  </si>
  <si>
    <t>おいしさ</t>
    <phoneticPr fontId="2"/>
  </si>
  <si>
    <t>価格</t>
    <phoneticPr fontId="2"/>
  </si>
  <si>
    <t>健康</t>
    <phoneticPr fontId="2"/>
  </si>
  <si>
    <t>安全性</t>
    <phoneticPr fontId="2"/>
  </si>
  <si>
    <t>栄養のバランス</t>
    <phoneticPr fontId="2"/>
  </si>
  <si>
    <t>エネルギー量（kcal）</t>
    <phoneticPr fontId="2"/>
  </si>
  <si>
    <t>特に意識していない</t>
    <phoneticPr fontId="2"/>
  </si>
  <si>
    <t>【R5】国産であること</t>
    <phoneticPr fontId="2"/>
  </si>
  <si>
    <t>【R5】地場産であること
【R1・R3】地場産や国産であること</t>
    <phoneticPr fontId="2"/>
  </si>
  <si>
    <t>問16　あなたは、食品を購入する際に安全性をどのように判断していますか。（2つまで選択）</t>
    <rPh sb="0" eb="1">
      <t>トイ</t>
    </rPh>
    <rPh sb="41" eb="43">
      <t>センタク</t>
    </rPh>
    <phoneticPr fontId="2"/>
  </si>
  <si>
    <t>色、つやなど見た目はどうか</t>
    <phoneticPr fontId="2"/>
  </si>
  <si>
    <t>いやなにおいや変な感触がないか</t>
    <phoneticPr fontId="2"/>
  </si>
  <si>
    <t>生産者や製造業者はだれか</t>
    <phoneticPr fontId="2"/>
  </si>
  <si>
    <t>信頼できる販売店舗かどうか</t>
    <phoneticPr fontId="2"/>
  </si>
  <si>
    <t>国産品か輸入品か</t>
    <phoneticPr fontId="2"/>
  </si>
  <si>
    <t>賞味期限や品質保持期限はいつか</t>
    <phoneticPr fontId="2"/>
  </si>
  <si>
    <t>認証マークなどが添付されているか</t>
    <phoneticPr fontId="2"/>
  </si>
  <si>
    <t>食品添加物の使用状況はどうか</t>
    <phoneticPr fontId="2"/>
  </si>
  <si>
    <t>有機栽培など特別な栽培方法で
育成されたものか</t>
    <phoneticPr fontId="2"/>
  </si>
  <si>
    <t>【R5～】特に判断していない</t>
    <phoneticPr fontId="2"/>
  </si>
  <si>
    <t>【R5～】上越市ホームページ</t>
    <phoneticPr fontId="2"/>
  </si>
  <si>
    <t>【R5～】ブログ、SNS</t>
    <phoneticPr fontId="2"/>
  </si>
  <si>
    <t>【R5～】イベントやシンポジウム</t>
    <phoneticPr fontId="2"/>
  </si>
  <si>
    <t>問17</t>
    <rPh sb="0" eb="1">
      <t>トイ</t>
    </rPh>
    <phoneticPr fontId="2"/>
  </si>
  <si>
    <t>あなたは、安全な食生活を送るための、食品の安全性に関する基礎的な知識を持っていると思いますか。（１つ選択）</t>
    <phoneticPr fontId="2"/>
  </si>
  <si>
    <t>エ</t>
    <phoneticPr fontId="2"/>
  </si>
  <si>
    <t>持っていると思う</t>
    <phoneticPr fontId="2"/>
  </si>
  <si>
    <t>ある程度持っていると思う</t>
    <phoneticPr fontId="2"/>
  </si>
  <si>
    <t>あまり持っていないと思う</t>
    <phoneticPr fontId="2"/>
  </si>
  <si>
    <t>ほとんど持っていないと思う</t>
    <phoneticPr fontId="2"/>
  </si>
  <si>
    <t>問18</t>
    <rPh sb="0" eb="1">
      <t>トイ</t>
    </rPh>
    <phoneticPr fontId="2"/>
  </si>
  <si>
    <t>あなたは、「食品ロス」という問題を知っていますか。（１つ選択）</t>
    <phoneticPr fontId="2"/>
  </si>
  <si>
    <t>知っている</t>
    <phoneticPr fontId="2"/>
  </si>
  <si>
    <t>ある程度知っている</t>
    <phoneticPr fontId="2"/>
  </si>
  <si>
    <t>あまり知らない</t>
    <phoneticPr fontId="2"/>
  </si>
  <si>
    <t>ほとんど・まったく知らない</t>
    <phoneticPr fontId="2"/>
  </si>
  <si>
    <t>サ</t>
    <phoneticPr fontId="2"/>
  </si>
  <si>
    <t>冷凍保存を活用する</t>
    <phoneticPr fontId="2"/>
  </si>
  <si>
    <t>料理を作り過ぎない</t>
    <phoneticPr fontId="2"/>
  </si>
  <si>
    <t>飲食店等で注文し過ぎない</t>
    <phoneticPr fontId="2"/>
  </si>
  <si>
    <t>残さず食べる</t>
    <phoneticPr fontId="2"/>
  </si>
  <si>
    <t>取り組んでいることはない</t>
    <phoneticPr fontId="2"/>
  </si>
  <si>
    <t>小分け商品、少量パック商品、バラ売り等、
食べ切れる量を購入する</t>
    <phoneticPr fontId="2"/>
  </si>
  <si>
    <t>商品棚の手前に並ぶ期限の近い商品を
購入する</t>
    <phoneticPr fontId="2"/>
  </si>
  <si>
    <t>残った料理を別の料理に作り替える
（リメイクする）</t>
    <phoneticPr fontId="2"/>
  </si>
  <si>
    <t>外食時に小盛メニュー等、希望に沿った
料理で料理を提供する店舗を選ぶ</t>
    <phoneticPr fontId="2"/>
  </si>
  <si>
    <t>日頃から冷蔵庫等の食材の種類・量・
期限表示を確認している</t>
    <phoneticPr fontId="2"/>
  </si>
  <si>
    <t>「賞味期限」を過ぎてもすぐに捨てる
のではなく、自分で食べられるか判断する</t>
    <phoneticPr fontId="2"/>
  </si>
  <si>
    <t>宴席において、料理を食べ切る時間を
設けている</t>
    <phoneticPr fontId="2"/>
  </si>
  <si>
    <t>問19　あなたは、「食品ロス」を軽減するために取り組んでいることはありますか。（すべて選択）</t>
    <rPh sb="0" eb="1">
      <t>トイ</t>
    </rPh>
    <rPh sb="43" eb="45">
      <t>センタク</t>
    </rPh>
    <phoneticPr fontId="2"/>
  </si>
  <si>
    <t>問20　あなたご自身の現在の食生活は、新型コロナウイルス感染症の拡大前と比べて変わりましたか。（１つ選択）</t>
    <rPh sb="0" eb="1">
      <t>トイ</t>
    </rPh>
    <rPh sb="50" eb="52">
      <t>センタク</t>
    </rPh>
    <phoneticPr fontId="2"/>
  </si>
  <si>
    <t>⑥</t>
    <phoneticPr fontId="2"/>
  </si>
  <si>
    <t>⑦</t>
    <phoneticPr fontId="2"/>
  </si>
  <si>
    <t>⑧</t>
    <phoneticPr fontId="2"/>
  </si>
  <si>
    <t>⑨</t>
    <phoneticPr fontId="2"/>
  </si>
  <si>
    <t>⑩</t>
    <phoneticPr fontId="2"/>
  </si>
  <si>
    <t>⑪</t>
    <phoneticPr fontId="2"/>
  </si>
  <si>
    <t>⑫</t>
    <phoneticPr fontId="2"/>
  </si>
  <si>
    <t>⑬</t>
    <phoneticPr fontId="2"/>
  </si>
  <si>
    <t>栄養バランスのとれた食事</t>
    <phoneticPr fontId="2"/>
  </si>
  <si>
    <t>自宅で料理を作る回数</t>
    <phoneticPr fontId="2"/>
  </si>
  <si>
    <t>自宅で食事を食べる回数</t>
    <phoneticPr fontId="2"/>
  </si>
  <si>
    <t>家族と食事を食べる回数</t>
    <phoneticPr fontId="2"/>
  </si>
  <si>
    <t>家族以外の誰かと食事を食べる回数</t>
    <phoneticPr fontId="2"/>
  </si>
  <si>
    <t>朝食を食べる回数</t>
    <phoneticPr fontId="2"/>
  </si>
  <si>
    <t>持ち帰りの弁当や総菜の利用</t>
    <phoneticPr fontId="2"/>
  </si>
  <si>
    <t>フードデリバリーサービス（料理を注文し、配達を受けるサービス）の利用</t>
    <phoneticPr fontId="2"/>
  </si>
  <si>
    <t>経済的な理由で食物（菓子、嗜好飲料を除く）の購入を控えた、または購入できなかった回数</t>
    <phoneticPr fontId="2"/>
  </si>
  <si>
    <t>食事作りに要する時間や労力</t>
    <phoneticPr fontId="2"/>
  </si>
  <si>
    <t>食に関する情報の入手</t>
    <phoneticPr fontId="2"/>
  </si>
  <si>
    <t>規則正しい生活リズム</t>
    <phoneticPr fontId="2"/>
  </si>
  <si>
    <t>在宅勤務の時間</t>
    <phoneticPr fontId="2"/>
  </si>
  <si>
    <t>増えた</t>
    <phoneticPr fontId="5"/>
  </si>
  <si>
    <t>変わらない</t>
    <phoneticPr fontId="2"/>
  </si>
  <si>
    <t>減った</t>
    <phoneticPr fontId="2"/>
  </si>
  <si>
    <t>もともと
ない</t>
    <phoneticPr fontId="2"/>
  </si>
  <si>
    <t>-</t>
    <phoneticPr fontId="2"/>
  </si>
  <si>
    <t>＊「増えた」と回答した人の割合の比較　（R3に調査した項目のみ）</t>
    <rPh sb="2" eb="3">
      <t>フ</t>
    </rPh>
    <rPh sb="7" eb="9">
      <t>カイトウ</t>
    </rPh>
    <rPh sb="11" eb="12">
      <t>ヒト</t>
    </rPh>
    <rPh sb="13" eb="15">
      <t>ワリアイ</t>
    </rPh>
    <rPh sb="16" eb="18">
      <t>ヒカク</t>
    </rPh>
    <rPh sb="23" eb="25">
      <t>チョウサ</t>
    </rPh>
    <rPh sb="27" eb="29">
      <t>コウモク</t>
    </rPh>
    <phoneticPr fontId="2"/>
  </si>
  <si>
    <t>↓</t>
    <phoneticPr fontId="2"/>
  </si>
  <si>
    <t>問21</t>
    <rPh sb="0" eb="1">
      <t>トイ</t>
    </rPh>
    <phoneticPr fontId="2"/>
  </si>
  <si>
    <t>利用したことがある</t>
    <phoneticPr fontId="2"/>
  </si>
  <si>
    <t>利用したことがない</t>
    <phoneticPr fontId="2"/>
  </si>
  <si>
    <t>　②利用したことがあるコンテンツを教えてください。（すべて選択）</t>
    <rPh sb="17" eb="18">
      <t>オシ</t>
    </rPh>
    <rPh sb="29" eb="31">
      <t>センタク</t>
    </rPh>
    <phoneticPr fontId="2"/>
  </si>
  <si>
    <t>サ</t>
    <phoneticPr fontId="2"/>
  </si>
  <si>
    <t>シ</t>
    <phoneticPr fontId="2"/>
  </si>
  <si>
    <t>その他</t>
    <rPh sb="2" eb="3">
      <t>タ</t>
    </rPh>
    <phoneticPr fontId="2"/>
  </si>
  <si>
    <t>食品工場見学の動画など、食品加工に関する
動画の視聴</t>
    <phoneticPr fontId="2"/>
  </si>
  <si>
    <t>ＳＮＳ等での料理レシピ等、食に関する
情報の入手や収集</t>
    <phoneticPr fontId="2"/>
  </si>
  <si>
    <t>ＳＮＳ等での農林水産業に関する
情報の入手や収集</t>
    <phoneticPr fontId="2"/>
  </si>
  <si>
    <t>収穫体験など、農林水産業の生産現場に関する
動画の視聴</t>
    <phoneticPr fontId="2"/>
  </si>
  <si>
    <t>食に関するオンラインセミナーへの
リアルタイムでの参加</t>
    <phoneticPr fontId="2"/>
  </si>
  <si>
    <t>オンラインで生産現場（農場等）とつないだ
農林漁業体験への参加</t>
    <phoneticPr fontId="2"/>
  </si>
  <si>
    <t>食に関するオンラインセミナーの
動画の視聴</t>
    <phoneticPr fontId="2"/>
  </si>
  <si>
    <t>料理レシピ動画など、調理に関する
動画の視聴</t>
    <phoneticPr fontId="2"/>
  </si>
  <si>
    <t>食育に関するアプリ（料理レシピ、栄養バランス、
フードロス削減など）の利用</t>
    <phoneticPr fontId="2"/>
  </si>
  <si>
    <t>オンライン料理教室への
リアルタイムでの参加</t>
    <phoneticPr fontId="2"/>
  </si>
  <si>
    <t>オンライン食品工場見学への
リアルタイムでの参加</t>
    <phoneticPr fontId="2"/>
  </si>
  <si>
    <t>＜R5年度＞</t>
    <rPh sb="3" eb="5">
      <t>ネンド</t>
    </rPh>
    <phoneticPr fontId="2"/>
  </si>
  <si>
    <t>ほとんど食べない</t>
    <rPh sb="4" eb="5">
      <t>タ</t>
    </rPh>
    <phoneticPr fontId="2"/>
  </si>
  <si>
    <t>受け継いでいる</t>
    <rPh sb="0" eb="1">
      <t>ウ</t>
    </rPh>
    <rPh sb="2" eb="3">
      <t>ツ</t>
    </rPh>
    <phoneticPr fontId="2"/>
  </si>
  <si>
    <t>　①あなた又はあなたのご家族は、これまでにデジタル技術を活用した食育（インターネット等を通した食育に関する情報や体験など）を利用したことがありますか。（１つ選択）</t>
    <phoneticPr fontId="2"/>
  </si>
  <si>
    <t>＊若い世代（20歳～39歳）において、「ア　持っていると思う」又は「イ　ある程度持っていると思う」と回答した人の割合</t>
    <rPh sb="1" eb="2">
      <t>ワカ</t>
    </rPh>
    <rPh sb="3" eb="5">
      <t>セダイ</t>
    </rPh>
    <rPh sb="8" eb="9">
      <t>サイ</t>
    </rPh>
    <rPh sb="12" eb="13">
      <t>サイ</t>
    </rPh>
    <rPh sb="22" eb="23">
      <t>モ</t>
    </rPh>
    <rPh sb="28" eb="29">
      <t>オモ</t>
    </rPh>
    <rPh sb="31" eb="32">
      <t>マタ</t>
    </rPh>
    <rPh sb="38" eb="40">
      <t>テイド</t>
    </rPh>
    <rPh sb="40" eb="41">
      <t>モ</t>
    </rPh>
    <rPh sb="46" eb="47">
      <t>オモ</t>
    </rPh>
    <rPh sb="50" eb="52">
      <t>カイトウ</t>
    </rPh>
    <rPh sb="54" eb="55">
      <t>ヒト</t>
    </rPh>
    <rPh sb="56" eb="58">
      <t>ワリアイ</t>
    </rPh>
    <phoneticPr fontId="2"/>
  </si>
  <si>
    <t>「ア　持っていると思う」または
「イ　ある程度持っていると思う」</t>
    <rPh sb="3" eb="4">
      <t>モ</t>
    </rPh>
    <rPh sb="9" eb="10">
      <t>オモ</t>
    </rPh>
    <rPh sb="21" eb="23">
      <t>テイド</t>
    </rPh>
    <rPh sb="23" eb="24">
      <t>モ</t>
    </rPh>
    <rPh sb="29" eb="30">
      <t>オモ</t>
    </rPh>
    <phoneticPr fontId="2"/>
  </si>
  <si>
    <t>エ</t>
    <phoneticPr fontId="5"/>
  </si>
  <si>
    <t>言葉も意味も知っていた</t>
    <phoneticPr fontId="2"/>
  </si>
  <si>
    <t>言葉も意味も知らなかった</t>
    <phoneticPr fontId="2"/>
  </si>
  <si>
    <t>広報上越</t>
    <phoneticPr fontId="2"/>
  </si>
  <si>
    <t>新聞、雑誌、本</t>
    <phoneticPr fontId="2"/>
  </si>
  <si>
    <t>テレビ、ラジオ</t>
    <phoneticPr fontId="2"/>
  </si>
  <si>
    <t>インターネット上のニュースサイト</t>
    <phoneticPr fontId="2"/>
  </si>
  <si>
    <t>【R5～】YouTube等の動画サイト</t>
    <phoneticPr fontId="2"/>
  </si>
  <si>
    <t>【R5～】生産者や食品企業、販売業者の
ウェブサイトや広報物</t>
    <phoneticPr fontId="2"/>
  </si>
  <si>
    <t>家族、友人、知人</t>
    <phoneticPr fontId="2"/>
  </si>
  <si>
    <t>学校</t>
    <phoneticPr fontId="2"/>
  </si>
  <si>
    <t>職場</t>
    <phoneticPr fontId="2"/>
  </si>
  <si>
    <t>医療機関、保健所、保健センター</t>
    <phoneticPr fontId="2"/>
  </si>
  <si>
    <t>生産者（農家）</t>
    <phoneticPr fontId="2"/>
  </si>
  <si>
    <t>特にない</t>
    <phoneticPr fontId="2"/>
  </si>
  <si>
    <t>関心がある</t>
    <phoneticPr fontId="2"/>
  </si>
  <si>
    <t>関心がない</t>
    <phoneticPr fontId="2"/>
  </si>
  <si>
    <t>わからない</t>
    <phoneticPr fontId="2"/>
  </si>
  <si>
    <t>肥満や痩せすぎが問題になっているから</t>
    <phoneticPr fontId="2"/>
  </si>
  <si>
    <t>食品の安全性が気になるから</t>
    <phoneticPr fontId="2"/>
  </si>
  <si>
    <t>地域の食文化や伝統を守ることが重要だから</t>
    <phoneticPr fontId="2"/>
  </si>
  <si>
    <t>地域の食材や旬のものを食べたいから</t>
    <phoneticPr fontId="2"/>
  </si>
  <si>
    <t>食べ残しなどの食品廃棄物が問題だから</t>
    <phoneticPr fontId="2"/>
  </si>
  <si>
    <t>その他</t>
    <phoneticPr fontId="2"/>
  </si>
  <si>
    <t>【参考】地域や家庭で受け継がれてきた伝統的な料理や作法等を継承し、伝えている市民の割合</t>
    <rPh sb="1" eb="3">
      <t>サンコウ</t>
    </rPh>
    <phoneticPr fontId="2"/>
  </si>
  <si>
    <t>基本的な知識を持ち、自ら判断している</t>
    <rPh sb="0" eb="3">
      <t>キホンテキ</t>
    </rPh>
    <rPh sb="4" eb="6">
      <t>チシキ</t>
    </rPh>
    <rPh sb="7" eb="8">
      <t>モ</t>
    </rPh>
    <rPh sb="10" eb="11">
      <t>ミズカ</t>
    </rPh>
    <rPh sb="12" eb="14">
      <t>ハンダン</t>
    </rPh>
    <phoneticPr fontId="2"/>
  </si>
  <si>
    <t>【参考】食品の安全性について基礎的な知識を持ち、自ら判断する市民の割合【全世代】</t>
    <rPh sb="1" eb="3">
      <t>サンコウ</t>
    </rPh>
    <rPh sb="4" eb="6">
      <t>ショクヒン</t>
    </rPh>
    <rPh sb="7" eb="10">
      <t>アンゼンセイ</t>
    </rPh>
    <rPh sb="14" eb="17">
      <t>キソテキ</t>
    </rPh>
    <rPh sb="18" eb="20">
      <t>チシキ</t>
    </rPh>
    <rPh sb="21" eb="22">
      <t>モ</t>
    </rPh>
    <rPh sb="24" eb="25">
      <t>ミズカ</t>
    </rPh>
    <rPh sb="26" eb="28">
      <t>ハンダン</t>
    </rPh>
    <rPh sb="30" eb="32">
      <t>シミン</t>
    </rPh>
    <rPh sb="33" eb="35">
      <t>ワリアイ</t>
    </rPh>
    <rPh sb="36" eb="39">
      <t>ゼンセダイ</t>
    </rPh>
    <phoneticPr fontId="2"/>
  </si>
  <si>
    <t>【参考】食品の安全性について基礎的な知識を持ち、自ら判断する市民の割合【若い世代】</t>
    <rPh sb="1" eb="3">
      <t>サンコウ</t>
    </rPh>
    <rPh sb="4" eb="6">
      <t>ショクヒン</t>
    </rPh>
    <rPh sb="7" eb="10">
      <t>アンゼンセイ</t>
    </rPh>
    <rPh sb="14" eb="17">
      <t>キソテキ</t>
    </rPh>
    <rPh sb="18" eb="20">
      <t>チシキ</t>
    </rPh>
    <rPh sb="21" eb="22">
      <t>モ</t>
    </rPh>
    <rPh sb="24" eb="25">
      <t>ミズカ</t>
    </rPh>
    <rPh sb="26" eb="28">
      <t>ハンダン</t>
    </rPh>
    <rPh sb="30" eb="32">
      <t>シミン</t>
    </rPh>
    <rPh sb="33" eb="35">
      <t>ワリアイ</t>
    </rPh>
    <rPh sb="36" eb="37">
      <t>ワカ</t>
    </rPh>
    <rPh sb="38" eb="40">
      <t>セダイ</t>
    </rPh>
    <phoneticPr fontId="2"/>
  </si>
  <si>
    <t>【参考】食品ロス削減のために何らかの行動をしている市民の割合</t>
    <rPh sb="1" eb="3">
      <t>サンコウ</t>
    </rPh>
    <rPh sb="4" eb="6">
      <t>ショクヒン</t>
    </rPh>
    <rPh sb="8" eb="10">
      <t>サクゲン</t>
    </rPh>
    <rPh sb="14" eb="15">
      <t>ナン</t>
    </rPh>
    <rPh sb="18" eb="20">
      <t>コウドウ</t>
    </rPh>
    <rPh sb="25" eb="27">
      <t>シミン</t>
    </rPh>
    <rPh sb="28" eb="30">
      <t>ワリアイ</t>
    </rPh>
    <phoneticPr fontId="2"/>
  </si>
  <si>
    <t>食品ロス削減のために何らかの行動をしている</t>
    <rPh sb="0" eb="2">
      <t>ショクヒン</t>
    </rPh>
    <rPh sb="4" eb="6">
      <t>サクゲン</t>
    </rPh>
    <rPh sb="10" eb="11">
      <t>ナン</t>
    </rPh>
    <rPh sb="14" eb="16">
      <t>コウドウ</t>
    </rPh>
    <phoneticPr fontId="2"/>
  </si>
  <si>
    <t>＜全世代＞</t>
    <rPh sb="1" eb="4">
      <t>ゼンセダイ</t>
    </rPh>
    <phoneticPr fontId="2"/>
  </si>
  <si>
    <t>＜若い世代＞</t>
    <rPh sb="1" eb="2">
      <t>ワカ</t>
    </rPh>
    <rPh sb="3" eb="5">
      <t>セダイ</t>
    </rPh>
    <phoneticPr fontId="2"/>
  </si>
  <si>
    <t>伝統的な料理や作法等を継承し、伝えている</t>
    <rPh sb="11" eb="13">
      <t>ケイショウ</t>
    </rPh>
    <rPh sb="15" eb="16">
      <t>ツタ</t>
    </rPh>
    <phoneticPr fontId="2"/>
  </si>
  <si>
    <t>【参考】地域や家庭で受け継がれてきた伝統的な料理や作法等を継承している若い世代の市民の割合</t>
    <rPh sb="1" eb="3">
      <t>サンコウ</t>
    </rPh>
    <rPh sb="35" eb="36">
      <t>ワカ</t>
    </rPh>
    <rPh sb="37" eb="39">
      <t>セダイ</t>
    </rPh>
    <rPh sb="40" eb="42">
      <t>シミン</t>
    </rPh>
    <phoneticPr fontId="2"/>
  </si>
  <si>
    <t>伝統的な料理や作法等を継承している</t>
    <rPh sb="11" eb="13">
      <t>ケイショウ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</si>
</sst>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quot;人&quot;"/>
    <numFmt numFmtId="178" formatCode="\(#,###&quot;人&quot;\)"/>
    <numFmt numFmtId="179" formatCode="#,###&quot;回&quot;"/>
    <numFmt numFmtId="180" formatCode="#,###.0&quot;回&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10"/>
      <name val="BIZ UDPゴシック"/>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3" fillId="0" borderId="0" xfId="0" applyFont="1">
      <alignment vertical="center"/>
    </xf>
    <xf numFmtId="3" fontId="3" fillId="0" borderId="0" xfId="0" applyNumberFormat="1" applyFont="1">
      <alignment vertical="center"/>
    </xf>
    <xf numFmtId="176" fontId="3" fillId="0" borderId="0" xfId="1" applyNumberFormat="1" applyFont="1">
      <alignment vertical="center"/>
    </xf>
    <xf numFmtId="177" fontId="6" fillId="0" borderId="1" xfId="2" applyNumberFormat="1" applyFont="1" applyFill="1" applyBorder="1" applyAlignment="1">
      <alignment vertical="center"/>
    </xf>
    <xf numFmtId="0" fontId="7" fillId="0" borderId="2" xfId="2" applyFont="1" applyFill="1" applyBorder="1" applyAlignment="1">
      <alignment horizontal="center" vertical="center" wrapText="1"/>
    </xf>
    <xf numFmtId="176" fontId="6" fillId="0" borderId="2" xfId="3" applyNumberFormat="1" applyFont="1" applyFill="1" applyBorder="1" applyAlignment="1">
      <alignment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6" xfId="2" applyFont="1" applyFill="1" applyBorder="1" applyAlignment="1" applyProtection="1">
      <alignment horizontal="center" vertical="center"/>
    </xf>
    <xf numFmtId="176" fontId="6" fillId="0" borderId="7" xfId="3" applyNumberFormat="1" applyFont="1" applyFill="1" applyBorder="1" applyAlignment="1">
      <alignment vertical="center"/>
    </xf>
    <xf numFmtId="0" fontId="6" fillId="0" borderId="8" xfId="2" applyFont="1" applyFill="1" applyBorder="1" applyAlignment="1" applyProtection="1">
      <alignment horizontal="center" vertical="center"/>
    </xf>
    <xf numFmtId="177" fontId="6" fillId="0" borderId="9" xfId="2" applyNumberFormat="1" applyFont="1" applyFill="1" applyBorder="1" applyAlignment="1">
      <alignment vertical="center"/>
    </xf>
    <xf numFmtId="176" fontId="6" fillId="0" borderId="10" xfId="3" applyNumberFormat="1" applyFont="1" applyFill="1" applyBorder="1" applyAlignment="1">
      <alignment vertical="center"/>
    </xf>
    <xf numFmtId="0" fontId="6" fillId="0" borderId="0" xfId="2" applyFont="1" applyFill="1" applyBorder="1" applyAlignment="1" applyProtection="1">
      <alignment horizontal="center" vertical="center"/>
    </xf>
    <xf numFmtId="177" fontId="6" fillId="0" borderId="0" xfId="2" applyNumberFormat="1" applyFont="1" applyFill="1" applyBorder="1" applyAlignment="1">
      <alignment vertical="center"/>
    </xf>
    <xf numFmtId="0" fontId="3" fillId="0" borderId="0" xfId="0" applyFont="1" applyAlignment="1">
      <alignment horizontal="right" vertical="center"/>
    </xf>
    <xf numFmtId="38" fontId="3" fillId="0" borderId="0" xfId="5" applyFont="1">
      <alignment vertical="center"/>
    </xf>
    <xf numFmtId="0" fontId="6" fillId="0" borderId="1" xfId="2" applyFont="1" applyFill="1" applyBorder="1" applyAlignment="1">
      <alignment horizontal="center" vertical="center"/>
    </xf>
    <xf numFmtId="0" fontId="6" fillId="0" borderId="1" xfId="2" applyFont="1" applyFill="1" applyBorder="1" applyAlignment="1" applyProtection="1">
      <alignment horizontal="center" vertical="center"/>
    </xf>
    <xf numFmtId="178" fontId="3" fillId="0" borderId="7" xfId="0" applyNumberFormat="1" applyFont="1" applyBorder="1" applyAlignment="1">
      <alignment horizontal="right" vertical="center"/>
    </xf>
    <xf numFmtId="178" fontId="3" fillId="0" borderId="10" xfId="0" applyNumberFormat="1" applyFont="1" applyBorder="1" applyAlignment="1">
      <alignment horizontal="right" vertical="center"/>
    </xf>
    <xf numFmtId="0" fontId="6" fillId="0" borderId="1" xfId="2" applyFont="1" applyFill="1" applyBorder="1" applyAlignment="1" applyProtection="1">
      <alignment horizontal="left" vertical="center"/>
    </xf>
    <xf numFmtId="176" fontId="6" fillId="0" borderId="1" xfId="1" applyNumberFormat="1" applyFont="1" applyFill="1" applyBorder="1" applyAlignment="1">
      <alignment vertical="center"/>
    </xf>
    <xf numFmtId="176" fontId="6" fillId="0" borderId="11"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8" xfId="1" applyNumberFormat="1" applyFont="1" applyFill="1" applyBorder="1" applyAlignment="1">
      <alignment vertical="center"/>
    </xf>
    <xf numFmtId="0" fontId="6" fillId="2" borderId="1" xfId="2" applyFont="1" applyFill="1" applyBorder="1" applyAlignment="1">
      <alignment horizontal="center" vertical="center"/>
    </xf>
    <xf numFmtId="0" fontId="6" fillId="2" borderId="11" xfId="2" applyFont="1" applyFill="1" applyBorder="1" applyAlignment="1">
      <alignment horizontal="center" vertical="center"/>
    </xf>
    <xf numFmtId="176" fontId="6" fillId="0" borderId="12" xfId="1" applyNumberFormat="1" applyFont="1" applyFill="1" applyBorder="1" applyAlignment="1">
      <alignment vertical="center"/>
    </xf>
    <xf numFmtId="178" fontId="3" fillId="0" borderId="13" xfId="0" applyNumberFormat="1" applyFont="1" applyBorder="1" applyAlignment="1">
      <alignment horizontal="right" vertical="center"/>
    </xf>
    <xf numFmtId="0" fontId="6" fillId="0" borderId="1" xfId="2" applyFont="1" applyFill="1" applyBorder="1" applyAlignment="1" applyProtection="1">
      <alignment horizontal="left" vertical="center" shrinkToFit="1"/>
    </xf>
    <xf numFmtId="0" fontId="6" fillId="0" borderId="1" xfId="2" applyFont="1" applyFill="1" applyBorder="1" applyAlignment="1" applyProtection="1">
      <alignment horizontal="left" vertical="center" wrapText="1" shrinkToFit="1"/>
    </xf>
    <xf numFmtId="176" fontId="6" fillId="0" borderId="1" xfId="1" applyNumberFormat="1" applyFont="1" applyFill="1" applyBorder="1" applyAlignment="1">
      <alignment horizontal="center" vertical="center"/>
    </xf>
    <xf numFmtId="0" fontId="6" fillId="0" borderId="1" xfId="2" applyFont="1" applyFill="1" applyBorder="1" applyAlignment="1" applyProtection="1">
      <alignment horizontal="left" vertical="center" wrapText="1"/>
    </xf>
    <xf numFmtId="0" fontId="6"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xf>
    <xf numFmtId="176" fontId="3" fillId="0" borderId="1" xfId="1" applyNumberFormat="1" applyFont="1" applyBorder="1">
      <alignment vertical="center"/>
    </xf>
    <xf numFmtId="0" fontId="6" fillId="2" borderId="16" xfId="2" applyFont="1" applyFill="1" applyBorder="1" applyAlignment="1">
      <alignment horizontal="center" vertical="center"/>
    </xf>
    <xf numFmtId="179" fontId="6" fillId="0" borderId="1" xfId="1" applyNumberFormat="1" applyFont="1" applyFill="1" applyBorder="1" applyAlignment="1">
      <alignment horizontal="center" vertical="center"/>
    </xf>
    <xf numFmtId="179" fontId="6" fillId="0" borderId="11" xfId="1" applyNumberFormat="1" applyFont="1" applyFill="1" applyBorder="1" applyAlignment="1">
      <alignment horizontal="center" vertical="center"/>
    </xf>
    <xf numFmtId="179" fontId="6" fillId="0" borderId="17" xfId="1" applyNumberFormat="1" applyFont="1" applyFill="1" applyBorder="1" applyAlignment="1">
      <alignment horizontal="center" vertical="center"/>
    </xf>
    <xf numFmtId="176" fontId="3" fillId="0" borderId="1" xfId="0" applyNumberFormat="1" applyFont="1" applyBorder="1">
      <alignment vertical="center"/>
    </xf>
    <xf numFmtId="178" fontId="3" fillId="0" borderId="1" xfId="0" applyNumberFormat="1" applyFont="1" applyBorder="1">
      <alignment vertical="center"/>
    </xf>
    <xf numFmtId="178" fontId="3" fillId="0" borderId="1" xfId="0" applyNumberFormat="1" applyFont="1" applyBorder="1" applyAlignment="1">
      <alignment vertical="center" shrinkToFit="1"/>
    </xf>
    <xf numFmtId="176" fontId="3" fillId="3" borderId="1" xfId="0" applyNumberFormat="1" applyFont="1" applyFill="1" applyBorder="1">
      <alignment vertical="center"/>
    </xf>
    <xf numFmtId="0" fontId="3" fillId="0" borderId="0" xfId="0" applyFont="1" applyBorder="1" applyAlignment="1">
      <alignment horizontal="right" vertical="center"/>
    </xf>
    <xf numFmtId="38" fontId="3" fillId="0" borderId="0" xfId="5" applyFont="1" applyBorder="1">
      <alignment vertical="center"/>
    </xf>
    <xf numFmtId="176" fontId="6" fillId="0" borderId="20" xfId="1" applyNumberFormat="1" applyFont="1" applyFill="1" applyBorder="1" applyAlignment="1">
      <alignment vertical="center"/>
    </xf>
    <xf numFmtId="178" fontId="3" fillId="0" borderId="21" xfId="0" applyNumberFormat="1" applyFont="1" applyBorder="1" applyAlignment="1">
      <alignment horizontal="right" vertical="center"/>
    </xf>
    <xf numFmtId="176" fontId="6" fillId="0" borderId="22" xfId="1" applyNumberFormat="1" applyFont="1" applyFill="1" applyBorder="1" applyAlignment="1">
      <alignment vertical="center"/>
    </xf>
    <xf numFmtId="178" fontId="3" fillId="0" borderId="23" xfId="0" applyNumberFormat="1" applyFont="1" applyBorder="1" applyAlignment="1">
      <alignment horizontal="right" vertical="center"/>
    </xf>
    <xf numFmtId="176" fontId="6" fillId="0" borderId="24" xfId="1" applyNumberFormat="1" applyFont="1" applyFill="1" applyBorder="1" applyAlignment="1">
      <alignment vertical="center"/>
    </xf>
    <xf numFmtId="178" fontId="3" fillId="0" borderId="25" xfId="0" applyNumberFormat="1" applyFont="1" applyBorder="1" applyAlignment="1">
      <alignment horizontal="right" vertical="center"/>
    </xf>
    <xf numFmtId="0" fontId="6" fillId="2" borderId="28" xfId="2" applyFont="1" applyFill="1" applyBorder="1" applyAlignment="1">
      <alignment horizontal="center" vertical="center"/>
    </xf>
    <xf numFmtId="0" fontId="6" fillId="2" borderId="11" xfId="2" applyFont="1" applyFill="1" applyBorder="1" applyAlignment="1">
      <alignment horizontal="center" vertical="center" wrapText="1"/>
    </xf>
    <xf numFmtId="176" fontId="3" fillId="0" borderId="11" xfId="0" applyNumberFormat="1" applyFont="1" applyBorder="1">
      <alignment vertical="center"/>
    </xf>
    <xf numFmtId="0" fontId="6" fillId="2" borderId="28" xfId="2" applyFont="1" applyFill="1" applyBorder="1" applyAlignment="1">
      <alignment horizontal="center" vertical="center" wrapText="1"/>
    </xf>
    <xf numFmtId="176" fontId="3" fillId="0" borderId="30" xfId="0" applyNumberFormat="1" applyFont="1" applyBorder="1">
      <alignment vertical="center"/>
    </xf>
    <xf numFmtId="176" fontId="3" fillId="0" borderId="29" xfId="0" applyNumberFormat="1" applyFont="1" applyBorder="1">
      <alignment vertical="center"/>
    </xf>
    <xf numFmtId="178" fontId="3" fillId="0" borderId="21" xfId="0" applyNumberFormat="1" applyFont="1" applyBorder="1">
      <alignment vertical="center"/>
    </xf>
    <xf numFmtId="178" fontId="3" fillId="0" borderId="0" xfId="0" applyNumberFormat="1" applyFont="1">
      <alignment vertical="center"/>
    </xf>
    <xf numFmtId="176" fontId="3" fillId="0" borderId="11" xfId="1" applyNumberFormat="1" applyFont="1" applyBorder="1">
      <alignment vertical="center"/>
    </xf>
    <xf numFmtId="176" fontId="3" fillId="0" borderId="30" xfId="1" applyNumberFormat="1" applyFont="1" applyBorder="1">
      <alignment vertical="center"/>
    </xf>
    <xf numFmtId="176" fontId="3" fillId="0" borderId="29" xfId="1" applyNumberFormat="1" applyFont="1" applyBorder="1">
      <alignment vertical="center"/>
    </xf>
    <xf numFmtId="180" fontId="6" fillId="0" borderId="29" xfId="1" applyNumberFormat="1" applyFont="1" applyFill="1" applyBorder="1" applyAlignment="1">
      <alignment horizontal="center" vertical="center"/>
    </xf>
    <xf numFmtId="178" fontId="3" fillId="0" borderId="23" xfId="0" applyNumberFormat="1" applyFont="1" applyBorder="1" applyAlignment="1">
      <alignment horizontal="right" vertical="center" shrinkToFit="1"/>
    </xf>
    <xf numFmtId="0" fontId="6" fillId="2" borderId="18"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5" xfId="2" applyFont="1" applyFill="1" applyBorder="1" applyAlignment="1">
      <alignment horizontal="center" vertical="center"/>
    </xf>
  </cellXfs>
  <cellStyles count="6">
    <cellStyle name="パーセント" xfId="1" builtinId="5"/>
    <cellStyle name="パーセント 2" xfId="3"/>
    <cellStyle name="桁区切り" xfId="5" builtinId="6"/>
    <cellStyle name="桁区切り 2" xfId="4"/>
    <cellStyle name="標準" xfId="0" builtinId="0"/>
    <cellStyle name="標準 2" xfId="2"/>
  </cellStyles>
  <dxfs count="0"/>
  <tableStyles count="0" defaultTableStyle="TableStyleMedium2" defaultPivotStyle="PivotStyleLight16"/>
  <colors>
    <mruColors>
      <color rgb="FFFFFFF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showGridLines="0" tabSelected="1" view="pageBreakPreview" zoomScaleNormal="100" zoomScaleSheetLayoutView="100" workbookViewId="0">
      <selection activeCell="I23" sqref="I23"/>
    </sheetView>
  </sheetViews>
  <sheetFormatPr defaultRowHeight="13.5" x14ac:dyDescent="0.15"/>
  <cols>
    <col min="1" max="1" width="3.625" style="1" customWidth="1"/>
    <col min="2" max="2" width="12.875" style="1" customWidth="1"/>
    <col min="3" max="4" width="9.375" style="1" customWidth="1"/>
    <col min="5" max="16384" width="9" style="1"/>
  </cols>
  <sheetData>
    <row r="2" spans="2:6" x14ac:dyDescent="0.15">
      <c r="B2" s="1" t="s">
        <v>15</v>
      </c>
      <c r="C2" s="2">
        <v>1218</v>
      </c>
      <c r="D2" s="1" t="s">
        <v>17</v>
      </c>
    </row>
    <row r="3" spans="2:6" x14ac:dyDescent="0.15">
      <c r="B3" s="1" t="s">
        <v>16</v>
      </c>
      <c r="C3" s="3">
        <f>C2/3000</f>
        <v>0.40600000000000003</v>
      </c>
    </row>
    <row r="5" spans="2:6" x14ac:dyDescent="0.15">
      <c r="B5" s="1" t="s">
        <v>4</v>
      </c>
    </row>
    <row r="6" spans="2:6" ht="14.25" thickBot="1" x14ac:dyDescent="0.2">
      <c r="B6" s="1" t="s">
        <v>0</v>
      </c>
    </row>
    <row r="7" spans="2:6" ht="24" x14ac:dyDescent="0.15">
      <c r="B7" s="7" t="s">
        <v>5</v>
      </c>
      <c r="C7" s="8" t="s">
        <v>6</v>
      </c>
      <c r="D7" s="9" t="s">
        <v>1</v>
      </c>
      <c r="E7" s="5" t="s">
        <v>18</v>
      </c>
    </row>
    <row r="8" spans="2:6" ht="19.5" customHeight="1" x14ac:dyDescent="0.15">
      <c r="B8" s="10" t="s">
        <v>7</v>
      </c>
      <c r="C8" s="4">
        <v>17</v>
      </c>
      <c r="D8" s="11">
        <f>C8/$C$2</f>
        <v>1.3957307060755337E-2</v>
      </c>
      <c r="E8" s="6">
        <v>0.02</v>
      </c>
      <c r="F8" s="1" t="s">
        <v>3</v>
      </c>
    </row>
    <row r="9" spans="2:6" ht="19.5" customHeight="1" x14ac:dyDescent="0.15">
      <c r="B9" s="10" t="s">
        <v>8</v>
      </c>
      <c r="C9" s="4">
        <v>118</v>
      </c>
      <c r="D9" s="11">
        <f t="shared" ref="D9:D15" si="0">C9/$C$2</f>
        <v>9.688013136288999E-2</v>
      </c>
      <c r="E9" s="6">
        <v>0.106</v>
      </c>
      <c r="F9" s="1" t="s">
        <v>3</v>
      </c>
    </row>
    <row r="10" spans="2:6" ht="19.5" customHeight="1" x14ac:dyDescent="0.15">
      <c r="B10" s="10" t="s">
        <v>9</v>
      </c>
      <c r="C10" s="4">
        <v>164</v>
      </c>
      <c r="D10" s="11">
        <f t="shared" si="0"/>
        <v>0.13464696223316913</v>
      </c>
      <c r="E10" s="6">
        <v>0.13900000000000001</v>
      </c>
      <c r="F10" s="1" t="s">
        <v>3</v>
      </c>
    </row>
    <row r="11" spans="2:6" ht="19.5" customHeight="1" x14ac:dyDescent="0.15">
      <c r="B11" s="10" t="s">
        <v>10</v>
      </c>
      <c r="C11" s="4">
        <v>190</v>
      </c>
      <c r="D11" s="11">
        <f t="shared" si="0"/>
        <v>0.15599343185550082</v>
      </c>
      <c r="E11" s="6">
        <v>0.158</v>
      </c>
      <c r="F11" s="1" t="s">
        <v>3</v>
      </c>
    </row>
    <row r="12" spans="2:6" ht="19.5" customHeight="1" x14ac:dyDescent="0.15">
      <c r="B12" s="10" t="s">
        <v>11</v>
      </c>
      <c r="C12" s="4">
        <v>221</v>
      </c>
      <c r="D12" s="11">
        <f t="shared" si="0"/>
        <v>0.18144499178981938</v>
      </c>
      <c r="E12" s="6">
        <v>0.188</v>
      </c>
      <c r="F12" s="1" t="s">
        <v>3</v>
      </c>
    </row>
    <row r="13" spans="2:6" ht="19.5" customHeight="1" x14ac:dyDescent="0.15">
      <c r="B13" s="10" t="s">
        <v>12</v>
      </c>
      <c r="C13" s="4">
        <v>255</v>
      </c>
      <c r="D13" s="11">
        <f t="shared" si="0"/>
        <v>0.20935960591133004</v>
      </c>
      <c r="E13" s="6">
        <v>0.21299999999999999</v>
      </c>
      <c r="F13" s="1" t="s">
        <v>3</v>
      </c>
    </row>
    <row r="14" spans="2:6" ht="19.5" customHeight="1" x14ac:dyDescent="0.15">
      <c r="B14" s="10" t="s">
        <v>13</v>
      </c>
      <c r="C14" s="4">
        <v>244</v>
      </c>
      <c r="D14" s="11">
        <f t="shared" si="0"/>
        <v>0.20032840722495895</v>
      </c>
      <c r="E14" s="6">
        <v>0.16900000000000001</v>
      </c>
      <c r="F14" s="1" t="s">
        <v>2</v>
      </c>
    </row>
    <row r="15" spans="2:6" ht="19.5" customHeight="1" thickBot="1" x14ac:dyDescent="0.2">
      <c r="B15" s="12" t="s">
        <v>14</v>
      </c>
      <c r="C15" s="13">
        <v>9</v>
      </c>
      <c r="D15" s="14">
        <f t="shared" si="0"/>
        <v>7.3891625615763543E-3</v>
      </c>
      <c r="E15" s="6">
        <v>8.0000000000000002E-3</v>
      </c>
      <c r="F15" s="1" t="s">
        <v>3</v>
      </c>
    </row>
    <row r="17" spans="2:6" ht="14.25" thickBot="1" x14ac:dyDescent="0.2">
      <c r="B17" s="1" t="s">
        <v>19</v>
      </c>
    </row>
    <row r="18" spans="2:6" ht="24" x14ac:dyDescent="0.15">
      <c r="B18" s="7" t="s">
        <v>5</v>
      </c>
      <c r="C18" s="8" t="s">
        <v>6</v>
      </c>
      <c r="D18" s="9" t="s">
        <v>1</v>
      </c>
      <c r="E18" s="5" t="s">
        <v>18</v>
      </c>
    </row>
    <row r="19" spans="2:6" ht="19.5" customHeight="1" x14ac:dyDescent="0.15">
      <c r="B19" s="10" t="s">
        <v>20</v>
      </c>
      <c r="C19" s="4">
        <v>532</v>
      </c>
      <c r="D19" s="11">
        <f>C19/$C$2</f>
        <v>0.43678160919540232</v>
      </c>
      <c r="E19" s="6">
        <v>0.40799999999999997</v>
      </c>
      <c r="F19" s="1" t="s">
        <v>22</v>
      </c>
    </row>
    <row r="20" spans="2:6" ht="19.5" customHeight="1" x14ac:dyDescent="0.15">
      <c r="B20" s="10" t="s">
        <v>21</v>
      </c>
      <c r="C20" s="4">
        <v>669</v>
      </c>
      <c r="D20" s="11">
        <f>C20/$C$2</f>
        <v>0.54926108374384242</v>
      </c>
      <c r="E20" s="6">
        <v>0.58099999999999996</v>
      </c>
      <c r="F20" s="1" t="s">
        <v>23</v>
      </c>
    </row>
    <row r="21" spans="2:6" ht="19.5" customHeight="1" thickBot="1" x14ac:dyDescent="0.2">
      <c r="B21" s="12" t="s">
        <v>14</v>
      </c>
      <c r="C21" s="13">
        <v>17</v>
      </c>
      <c r="D21" s="14">
        <f>C21/$C$2</f>
        <v>1.3957307060755337E-2</v>
      </c>
      <c r="E21" s="6">
        <v>1.0999999999999999E-2</v>
      </c>
      <c r="F21" s="1" t="s">
        <v>24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8"/>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8" width="5.125" style="1" customWidth="1"/>
    <col min="9" max="16384" width="9" style="1"/>
  </cols>
  <sheetData>
    <row r="2" spans="2:7" x14ac:dyDescent="0.15">
      <c r="B2" s="1" t="s">
        <v>25</v>
      </c>
    </row>
    <row r="3" spans="2:7" ht="12.75" customHeight="1" thickBot="1" x14ac:dyDescent="0.2">
      <c r="F3" s="48" t="s">
        <v>33</v>
      </c>
      <c r="G3" s="49">
        <v>1218</v>
      </c>
    </row>
    <row r="4" spans="2:7" ht="16.5" customHeight="1" thickTop="1" x14ac:dyDescent="0.15">
      <c r="B4" s="19"/>
      <c r="C4" s="28" t="s">
        <v>27</v>
      </c>
      <c r="D4" s="28" t="s">
        <v>28</v>
      </c>
      <c r="E4" s="29" t="s">
        <v>29</v>
      </c>
      <c r="F4" s="69" t="s">
        <v>30</v>
      </c>
      <c r="G4" s="70"/>
    </row>
    <row r="5" spans="2:7" ht="19.5" customHeight="1" x14ac:dyDescent="0.15">
      <c r="B5" s="20" t="s">
        <v>26</v>
      </c>
      <c r="C5" s="23" t="s">
        <v>254</v>
      </c>
      <c r="D5" s="24">
        <v>0.51900000000000002</v>
      </c>
      <c r="E5" s="25">
        <v>0.51300000000000001</v>
      </c>
      <c r="F5" s="50">
        <f>G5/$G$3</f>
        <v>0.53037766830870281</v>
      </c>
      <c r="G5" s="51">
        <v>646</v>
      </c>
    </row>
    <row r="6" spans="2:7" ht="19.5" customHeight="1" x14ac:dyDescent="0.15">
      <c r="B6" s="20" t="s">
        <v>31</v>
      </c>
      <c r="C6" s="23" t="s">
        <v>34</v>
      </c>
      <c r="D6" s="24">
        <v>0.40200000000000002</v>
      </c>
      <c r="E6" s="25">
        <v>0.41899999999999998</v>
      </c>
      <c r="F6" s="50">
        <f>G6/$G$3</f>
        <v>0.39408866995073893</v>
      </c>
      <c r="G6" s="51">
        <v>480</v>
      </c>
    </row>
    <row r="7" spans="2:7" ht="19.5" customHeight="1" x14ac:dyDescent="0.15">
      <c r="B7" s="20" t="s">
        <v>32</v>
      </c>
      <c r="C7" s="23" t="s">
        <v>255</v>
      </c>
      <c r="D7" s="24">
        <v>7.6999999999999999E-2</v>
      </c>
      <c r="E7" s="25">
        <v>6.5000000000000002E-2</v>
      </c>
      <c r="F7" s="50">
        <f>G7/$G$3</f>
        <v>6.7323481116584566E-2</v>
      </c>
      <c r="G7" s="51">
        <v>82</v>
      </c>
    </row>
    <row r="8" spans="2:7" ht="19.5" customHeight="1" thickBot="1" x14ac:dyDescent="0.2">
      <c r="B8" s="20"/>
      <c r="C8" s="23" t="s">
        <v>35</v>
      </c>
      <c r="D8" s="24">
        <v>2E-3</v>
      </c>
      <c r="E8" s="25">
        <v>3.0000000000000001E-3</v>
      </c>
      <c r="F8" s="52">
        <f>G8/$G$3</f>
        <v>8.2101806239737278E-3</v>
      </c>
      <c r="G8" s="53">
        <v>10</v>
      </c>
    </row>
    <row r="9" spans="2:7" ht="12.75" customHeight="1" thickTop="1" x14ac:dyDescent="0.15">
      <c r="B9" s="15"/>
      <c r="C9" s="15"/>
      <c r="D9" s="16"/>
      <c r="E9" s="16"/>
      <c r="F9" s="16"/>
    </row>
    <row r="10" spans="2:7" ht="12.75" customHeight="1" x14ac:dyDescent="0.15">
      <c r="B10" s="15"/>
      <c r="C10" s="15"/>
      <c r="D10" s="16"/>
      <c r="E10" s="16"/>
      <c r="F10" s="16"/>
    </row>
    <row r="11" spans="2:7" x14ac:dyDescent="0.15">
      <c r="B11" s="1" t="s">
        <v>36</v>
      </c>
    </row>
    <row r="12" spans="2:7" ht="14.25" thickBot="1" x14ac:dyDescent="0.2">
      <c r="F12" s="17" t="s">
        <v>33</v>
      </c>
      <c r="G12" s="18">
        <v>1218</v>
      </c>
    </row>
    <row r="13" spans="2:7" ht="16.5" customHeight="1" thickTop="1" x14ac:dyDescent="0.15">
      <c r="B13" s="19"/>
      <c r="C13" s="28" t="s">
        <v>27</v>
      </c>
      <c r="D13" s="28" t="s">
        <v>28</v>
      </c>
      <c r="E13" s="29" t="s">
        <v>29</v>
      </c>
      <c r="F13" s="69" t="s">
        <v>30</v>
      </c>
      <c r="G13" s="70"/>
    </row>
    <row r="14" spans="2:7" ht="19.5" customHeight="1" x14ac:dyDescent="0.15">
      <c r="B14" s="20" t="s">
        <v>26</v>
      </c>
      <c r="C14" s="32" t="s">
        <v>256</v>
      </c>
      <c r="D14" s="24">
        <v>0.17399999999999999</v>
      </c>
      <c r="E14" s="25">
        <v>0.13515625000000001</v>
      </c>
      <c r="F14" s="50">
        <f>G14/$G$12</f>
        <v>0.16009852216748768</v>
      </c>
      <c r="G14" s="51">
        <v>195</v>
      </c>
    </row>
    <row r="15" spans="2:7" ht="19.5" customHeight="1" x14ac:dyDescent="0.15">
      <c r="B15" s="20" t="s">
        <v>31</v>
      </c>
      <c r="C15" s="32" t="s">
        <v>257</v>
      </c>
      <c r="D15" s="24">
        <v>0.38</v>
      </c>
      <c r="E15" s="25">
        <v>0.45859375000000002</v>
      </c>
      <c r="F15" s="50">
        <f t="shared" ref="F15:F31" si="0">G15/$G$12</f>
        <v>0.45812807881773399</v>
      </c>
      <c r="G15" s="51">
        <v>558</v>
      </c>
    </row>
    <row r="16" spans="2:7" ht="19.5" customHeight="1" x14ac:dyDescent="0.15">
      <c r="B16" s="20" t="s">
        <v>32</v>
      </c>
      <c r="C16" s="32" t="s">
        <v>258</v>
      </c>
      <c r="D16" s="24">
        <v>0.39500000000000002</v>
      </c>
      <c r="E16" s="25">
        <v>0.49921874999999999</v>
      </c>
      <c r="F16" s="50">
        <f t="shared" si="0"/>
        <v>0.51724137931034486</v>
      </c>
      <c r="G16" s="51">
        <v>630</v>
      </c>
    </row>
    <row r="17" spans="2:7" ht="19.5" customHeight="1" x14ac:dyDescent="0.15">
      <c r="B17" s="20" t="s">
        <v>37</v>
      </c>
      <c r="C17" s="32" t="s">
        <v>170</v>
      </c>
      <c r="D17" s="34" t="s">
        <v>102</v>
      </c>
      <c r="E17" s="34" t="s">
        <v>102</v>
      </c>
      <c r="F17" s="54">
        <f t="shared" si="0"/>
        <v>2.4630541871921183E-2</v>
      </c>
      <c r="G17" s="55">
        <v>30</v>
      </c>
    </row>
    <row r="18" spans="2:7" ht="19.5" customHeight="1" x14ac:dyDescent="0.15">
      <c r="B18" s="20" t="s">
        <v>38</v>
      </c>
      <c r="C18" s="32" t="s">
        <v>259</v>
      </c>
      <c r="D18" s="24">
        <v>0.192</v>
      </c>
      <c r="E18" s="25">
        <v>0.32656249999999998</v>
      </c>
      <c r="F18" s="54">
        <f t="shared" si="0"/>
        <v>0.22988505747126436</v>
      </c>
      <c r="G18" s="55">
        <v>280</v>
      </c>
    </row>
    <row r="19" spans="2:7" ht="19.5" customHeight="1" x14ac:dyDescent="0.15">
      <c r="B19" s="20" t="s">
        <v>39</v>
      </c>
      <c r="C19" s="32" t="s">
        <v>260</v>
      </c>
      <c r="D19" s="34" t="s">
        <v>102</v>
      </c>
      <c r="E19" s="34" t="s">
        <v>102</v>
      </c>
      <c r="F19" s="54">
        <f t="shared" si="0"/>
        <v>8.1280788177339899E-2</v>
      </c>
      <c r="G19" s="55">
        <v>99</v>
      </c>
    </row>
    <row r="20" spans="2:7" ht="19.5" customHeight="1" x14ac:dyDescent="0.15">
      <c r="B20" s="20" t="s">
        <v>40</v>
      </c>
      <c r="C20" s="32" t="s">
        <v>171</v>
      </c>
      <c r="D20" s="34" t="s">
        <v>102</v>
      </c>
      <c r="E20" s="34" t="s">
        <v>102</v>
      </c>
      <c r="F20" s="54">
        <f t="shared" si="0"/>
        <v>9.688013136288999E-2</v>
      </c>
      <c r="G20" s="55">
        <v>118</v>
      </c>
    </row>
    <row r="21" spans="2:7" ht="30" customHeight="1" x14ac:dyDescent="0.15">
      <c r="B21" s="20" t="s">
        <v>41</v>
      </c>
      <c r="C21" s="33" t="s">
        <v>261</v>
      </c>
      <c r="D21" s="34" t="s">
        <v>102</v>
      </c>
      <c r="E21" s="34" t="s">
        <v>102</v>
      </c>
      <c r="F21" s="54">
        <f t="shared" si="0"/>
        <v>0.11001642036124795</v>
      </c>
      <c r="G21" s="55">
        <v>134</v>
      </c>
    </row>
    <row r="22" spans="2:7" ht="19.5" customHeight="1" x14ac:dyDescent="0.15">
      <c r="B22" s="20" t="s">
        <v>42</v>
      </c>
      <c r="C22" s="32" t="s">
        <v>262</v>
      </c>
      <c r="D22" s="24">
        <v>0.13700000000000001</v>
      </c>
      <c r="E22" s="25">
        <v>0.20624999999999999</v>
      </c>
      <c r="F22" s="54">
        <f t="shared" si="0"/>
        <v>0.19458128078817735</v>
      </c>
      <c r="G22" s="55">
        <v>237</v>
      </c>
    </row>
    <row r="23" spans="2:7" ht="19.5" customHeight="1" x14ac:dyDescent="0.15">
      <c r="B23" s="20" t="s">
        <v>43</v>
      </c>
      <c r="C23" s="32" t="s">
        <v>263</v>
      </c>
      <c r="D23" s="24">
        <v>0.129</v>
      </c>
      <c r="E23" s="25">
        <v>9.9218749999999994E-2</v>
      </c>
      <c r="F23" s="54">
        <f t="shared" si="0"/>
        <v>0.15353037766830871</v>
      </c>
      <c r="G23" s="55">
        <v>187</v>
      </c>
    </row>
    <row r="24" spans="2:7" ht="19.5" customHeight="1" x14ac:dyDescent="0.15">
      <c r="B24" s="20" t="s">
        <v>44</v>
      </c>
      <c r="C24" s="32" t="s">
        <v>264</v>
      </c>
      <c r="D24" s="24">
        <v>8.6999999999999994E-2</v>
      </c>
      <c r="E24" s="25">
        <v>0.10234375</v>
      </c>
      <c r="F24" s="54">
        <f t="shared" si="0"/>
        <v>0.11822660098522167</v>
      </c>
      <c r="G24" s="55">
        <v>144</v>
      </c>
    </row>
    <row r="25" spans="2:7" ht="19.5" customHeight="1" x14ac:dyDescent="0.15">
      <c r="B25" s="20" t="s">
        <v>45</v>
      </c>
      <c r="C25" s="32" t="s">
        <v>265</v>
      </c>
      <c r="D25" s="24">
        <v>8.7999999999999995E-2</v>
      </c>
      <c r="E25" s="25">
        <v>8.984375E-2</v>
      </c>
      <c r="F25" s="54">
        <f t="shared" si="0"/>
        <v>0.10919540229885058</v>
      </c>
      <c r="G25" s="55">
        <v>133</v>
      </c>
    </row>
    <row r="26" spans="2:7" ht="19.5" customHeight="1" x14ac:dyDescent="0.15">
      <c r="B26" s="20" t="s">
        <v>46</v>
      </c>
      <c r="C26" s="32" t="s">
        <v>266</v>
      </c>
      <c r="D26" s="24">
        <v>3.9E-2</v>
      </c>
      <c r="E26" s="25">
        <v>6.0937499999999999E-2</v>
      </c>
      <c r="F26" s="54">
        <f t="shared" si="0"/>
        <v>7.0607553366174053E-2</v>
      </c>
      <c r="G26" s="55">
        <v>86</v>
      </c>
    </row>
    <row r="27" spans="2:7" ht="19.5" customHeight="1" x14ac:dyDescent="0.15">
      <c r="B27" s="20" t="s">
        <v>47</v>
      </c>
      <c r="C27" s="32" t="s">
        <v>51</v>
      </c>
      <c r="D27" s="24">
        <v>0.1</v>
      </c>
      <c r="E27" s="25">
        <v>0.12968750000000001</v>
      </c>
      <c r="F27" s="54">
        <f t="shared" si="0"/>
        <v>0.14367816091954022</v>
      </c>
      <c r="G27" s="55">
        <v>175</v>
      </c>
    </row>
    <row r="28" spans="2:7" ht="19.5" customHeight="1" x14ac:dyDescent="0.15">
      <c r="B28" s="20" t="s">
        <v>48</v>
      </c>
      <c r="C28" s="32" t="s">
        <v>172</v>
      </c>
      <c r="D28" s="34" t="s">
        <v>102</v>
      </c>
      <c r="E28" s="34" t="s">
        <v>102</v>
      </c>
      <c r="F28" s="54">
        <f t="shared" si="0"/>
        <v>6.7323481116584566E-2</v>
      </c>
      <c r="G28" s="55">
        <v>82</v>
      </c>
    </row>
    <row r="29" spans="2:7" ht="19.5" customHeight="1" x14ac:dyDescent="0.15">
      <c r="B29" s="20" t="s">
        <v>49</v>
      </c>
      <c r="C29" s="32" t="s">
        <v>61</v>
      </c>
      <c r="D29" s="24">
        <v>1.4E-2</v>
      </c>
      <c r="E29" s="25">
        <v>2.0312500000000001E-2</v>
      </c>
      <c r="F29" s="54">
        <f t="shared" si="0"/>
        <v>1.8883415435139574E-2</v>
      </c>
      <c r="G29" s="55">
        <v>23</v>
      </c>
    </row>
    <row r="30" spans="2:7" ht="19.5" customHeight="1" x14ac:dyDescent="0.15">
      <c r="B30" s="20" t="s">
        <v>50</v>
      </c>
      <c r="C30" s="32" t="s">
        <v>267</v>
      </c>
      <c r="D30" s="24">
        <v>0.19500000000000001</v>
      </c>
      <c r="E30" s="25">
        <v>0.13125000000000001</v>
      </c>
      <c r="F30" s="54">
        <f t="shared" si="0"/>
        <v>0.11494252873563218</v>
      </c>
      <c r="G30" s="55">
        <v>140</v>
      </c>
    </row>
    <row r="31" spans="2:7" ht="19.5" customHeight="1" thickBot="1" x14ac:dyDescent="0.2">
      <c r="B31" s="20"/>
      <c r="C31" s="23" t="s">
        <v>35</v>
      </c>
      <c r="D31" s="24">
        <v>3.4000000000000002E-2</v>
      </c>
      <c r="E31" s="25">
        <v>2.4218750000000001E-2</v>
      </c>
      <c r="F31" s="52">
        <f t="shared" si="0"/>
        <v>1.5599343185550082E-2</v>
      </c>
      <c r="G31" s="53">
        <v>19</v>
      </c>
    </row>
    <row r="32" spans="2:7" ht="14.25" thickTop="1" x14ac:dyDescent="0.15"/>
    <row r="33" spans="2:7" x14ac:dyDescent="0.15">
      <c r="B33" s="1" t="s">
        <v>53</v>
      </c>
    </row>
    <row r="34" spans="2:7" x14ac:dyDescent="0.15">
      <c r="B34" s="1" t="s">
        <v>54</v>
      </c>
    </row>
    <row r="35" spans="2:7" ht="14.25" thickBot="1" x14ac:dyDescent="0.2">
      <c r="F35" s="17" t="s">
        <v>33</v>
      </c>
      <c r="G35" s="18">
        <v>1218</v>
      </c>
    </row>
    <row r="36" spans="2:7" ht="16.5" customHeight="1" thickTop="1" x14ac:dyDescent="0.15">
      <c r="B36" s="19"/>
      <c r="C36" s="28" t="s">
        <v>27</v>
      </c>
      <c r="D36" s="28" t="s">
        <v>28</v>
      </c>
      <c r="E36" s="29" t="s">
        <v>29</v>
      </c>
      <c r="F36" s="69" t="s">
        <v>30</v>
      </c>
      <c r="G36" s="70"/>
    </row>
    <row r="37" spans="2:7" ht="19.5" customHeight="1" x14ac:dyDescent="0.15">
      <c r="B37" s="20" t="s">
        <v>26</v>
      </c>
      <c r="C37" s="32" t="s">
        <v>268</v>
      </c>
      <c r="D37" s="24">
        <v>0.253</v>
      </c>
      <c r="E37" s="25">
        <v>0.22812499999999999</v>
      </c>
      <c r="F37" s="50">
        <f>G37/$G$12</f>
        <v>0.21182266009852216</v>
      </c>
      <c r="G37" s="51">
        <v>258</v>
      </c>
    </row>
    <row r="38" spans="2:7" ht="19.5" customHeight="1" x14ac:dyDescent="0.15">
      <c r="B38" s="20" t="s">
        <v>31</v>
      </c>
      <c r="C38" s="32" t="s">
        <v>55</v>
      </c>
      <c r="D38" s="24">
        <v>0.51600000000000001</v>
      </c>
      <c r="E38" s="25">
        <v>0.54843750000000002</v>
      </c>
      <c r="F38" s="50">
        <f t="shared" ref="F38:F42" si="1">G38/$G$12</f>
        <v>0.49589490968801314</v>
      </c>
      <c r="G38" s="51">
        <v>604</v>
      </c>
    </row>
    <row r="39" spans="2:7" ht="19.5" customHeight="1" x14ac:dyDescent="0.15">
      <c r="B39" s="20" t="s">
        <v>32</v>
      </c>
      <c r="C39" s="32" t="s">
        <v>56</v>
      </c>
      <c r="D39" s="24">
        <v>0.14299999999999999</v>
      </c>
      <c r="E39" s="25">
        <v>0.14296875000000001</v>
      </c>
      <c r="F39" s="50">
        <f t="shared" si="1"/>
        <v>0.17898193760262726</v>
      </c>
      <c r="G39" s="51">
        <v>218</v>
      </c>
    </row>
    <row r="40" spans="2:7" ht="19.5" customHeight="1" x14ac:dyDescent="0.15">
      <c r="B40" s="20" t="s">
        <v>37</v>
      </c>
      <c r="C40" s="32" t="s">
        <v>269</v>
      </c>
      <c r="D40" s="24">
        <v>4.8000000000000001E-2</v>
      </c>
      <c r="E40" s="25">
        <v>4.1406249999999999E-2</v>
      </c>
      <c r="F40" s="54">
        <f t="shared" si="1"/>
        <v>5.3366174055829226E-2</v>
      </c>
      <c r="G40" s="55">
        <v>65</v>
      </c>
    </row>
    <row r="41" spans="2:7" ht="19.5" customHeight="1" x14ac:dyDescent="0.15">
      <c r="B41" s="20" t="s">
        <v>38</v>
      </c>
      <c r="C41" s="32" t="s">
        <v>270</v>
      </c>
      <c r="D41" s="24">
        <v>3.4000000000000002E-2</v>
      </c>
      <c r="E41" s="25">
        <v>3.8281250000000003E-2</v>
      </c>
      <c r="F41" s="54">
        <f t="shared" si="1"/>
        <v>4.9261083743842367E-2</v>
      </c>
      <c r="G41" s="55">
        <v>60</v>
      </c>
    </row>
    <row r="42" spans="2:7" ht="19.5" customHeight="1" thickBot="1" x14ac:dyDescent="0.2">
      <c r="B42" s="20"/>
      <c r="C42" s="23" t="s">
        <v>35</v>
      </c>
      <c r="D42" s="24">
        <v>6.0000000000000001E-3</v>
      </c>
      <c r="E42" s="25">
        <v>7.8125000000000004E-4</v>
      </c>
      <c r="F42" s="52">
        <f t="shared" si="1"/>
        <v>1.0673234811165846E-2</v>
      </c>
      <c r="G42" s="53">
        <v>13</v>
      </c>
    </row>
    <row r="43" spans="2:7" ht="14.25" thickTop="1" x14ac:dyDescent="0.15"/>
    <row r="44" spans="2:7" x14ac:dyDescent="0.15">
      <c r="B44" s="1" t="s">
        <v>63</v>
      </c>
    </row>
    <row r="45" spans="2:7" x14ac:dyDescent="0.15">
      <c r="B45" s="1" t="s">
        <v>57</v>
      </c>
    </row>
    <row r="46" spans="2:7" ht="14.25" thickBot="1" x14ac:dyDescent="0.2">
      <c r="F46" s="17" t="s">
        <v>33</v>
      </c>
      <c r="G46" s="18">
        <f>SUM(G37:G38)</f>
        <v>862</v>
      </c>
    </row>
    <row r="47" spans="2:7" ht="16.5" customHeight="1" thickTop="1" x14ac:dyDescent="0.15">
      <c r="B47" s="19"/>
      <c r="C47" s="28" t="s">
        <v>27</v>
      </c>
      <c r="D47" s="28" t="s">
        <v>28</v>
      </c>
      <c r="E47" s="29" t="s">
        <v>29</v>
      </c>
      <c r="F47" s="71" t="s">
        <v>30</v>
      </c>
      <c r="G47" s="72"/>
    </row>
    <row r="48" spans="2:7" ht="19.5" customHeight="1" x14ac:dyDescent="0.15">
      <c r="B48" s="20" t="s">
        <v>26</v>
      </c>
      <c r="C48" s="32" t="s">
        <v>58</v>
      </c>
      <c r="D48" s="24">
        <v>0.65800000000000003</v>
      </c>
      <c r="E48" s="25">
        <v>0.63</v>
      </c>
      <c r="F48" s="50">
        <f>G48/$G$46</f>
        <v>0.64965197215777259</v>
      </c>
      <c r="G48" s="51">
        <v>560</v>
      </c>
    </row>
    <row r="49" spans="2:7" ht="19.5" customHeight="1" x14ac:dyDescent="0.15">
      <c r="B49" s="20" t="s">
        <v>31</v>
      </c>
      <c r="C49" s="32" t="s">
        <v>59</v>
      </c>
      <c r="D49" s="24">
        <v>0.44900000000000001</v>
      </c>
      <c r="E49" s="25">
        <v>0.39</v>
      </c>
      <c r="F49" s="50">
        <f t="shared" ref="F49:F57" si="2">G49/$G$46</f>
        <v>0.38863109048723898</v>
      </c>
      <c r="G49" s="51">
        <v>335</v>
      </c>
    </row>
    <row r="50" spans="2:7" ht="19.5" customHeight="1" x14ac:dyDescent="0.15">
      <c r="B50" s="20" t="s">
        <v>32</v>
      </c>
      <c r="C50" s="32" t="s">
        <v>271</v>
      </c>
      <c r="D50" s="24">
        <v>0.27700000000000002</v>
      </c>
      <c r="E50" s="25">
        <v>0.28999999999999998</v>
      </c>
      <c r="F50" s="50">
        <f t="shared" si="2"/>
        <v>0.30394431554524359</v>
      </c>
      <c r="G50" s="51">
        <v>262</v>
      </c>
    </row>
    <row r="51" spans="2:7" ht="19.5" customHeight="1" x14ac:dyDescent="0.15">
      <c r="B51" s="20" t="s">
        <v>37</v>
      </c>
      <c r="C51" s="32" t="s">
        <v>60</v>
      </c>
      <c r="D51" s="24">
        <v>0.61499999999999999</v>
      </c>
      <c r="E51" s="25">
        <v>0.56000000000000005</v>
      </c>
      <c r="F51" s="54">
        <f t="shared" si="2"/>
        <v>0.59628770301624134</v>
      </c>
      <c r="G51" s="55">
        <v>514</v>
      </c>
    </row>
    <row r="52" spans="2:7" ht="19.5" customHeight="1" x14ac:dyDescent="0.15">
      <c r="B52" s="20" t="s">
        <v>38</v>
      </c>
      <c r="C52" s="32" t="s">
        <v>272</v>
      </c>
      <c r="D52" s="24">
        <v>0.51500000000000001</v>
      </c>
      <c r="E52" s="25">
        <v>0.47399999999999998</v>
      </c>
      <c r="F52" s="54">
        <f t="shared" si="2"/>
        <v>0.48607888631090485</v>
      </c>
      <c r="G52" s="55">
        <v>419</v>
      </c>
    </row>
    <row r="53" spans="2:7" ht="19.5" customHeight="1" x14ac:dyDescent="0.15">
      <c r="B53" s="20" t="s">
        <v>39</v>
      </c>
      <c r="C53" s="32" t="s">
        <v>273</v>
      </c>
      <c r="D53" s="24">
        <v>0.29699999999999999</v>
      </c>
      <c r="E53" s="25">
        <v>0.28799999999999998</v>
      </c>
      <c r="F53" s="54">
        <f t="shared" si="2"/>
        <v>0.23897911832946636</v>
      </c>
      <c r="G53" s="55">
        <v>206</v>
      </c>
    </row>
    <row r="54" spans="2:7" ht="19.5" customHeight="1" x14ac:dyDescent="0.15">
      <c r="B54" s="20" t="s">
        <v>40</v>
      </c>
      <c r="C54" s="32" t="s">
        <v>274</v>
      </c>
      <c r="D54" s="24">
        <v>0.42899999999999999</v>
      </c>
      <c r="E54" s="25">
        <v>0.35899999999999999</v>
      </c>
      <c r="F54" s="54">
        <f t="shared" si="2"/>
        <v>0.39675174013921116</v>
      </c>
      <c r="G54" s="55">
        <v>342</v>
      </c>
    </row>
    <row r="55" spans="2:7" ht="19.5" customHeight="1" x14ac:dyDescent="0.15">
      <c r="B55" s="20" t="s">
        <v>41</v>
      </c>
      <c r="C55" s="33" t="s">
        <v>275</v>
      </c>
      <c r="D55" s="24">
        <v>0.39300000000000002</v>
      </c>
      <c r="E55" s="25">
        <v>0.44400000000000001</v>
      </c>
      <c r="F55" s="54">
        <f t="shared" si="2"/>
        <v>0.40835266821345706</v>
      </c>
      <c r="G55" s="55">
        <v>352</v>
      </c>
    </row>
    <row r="56" spans="2:7" ht="19.5" customHeight="1" x14ac:dyDescent="0.15">
      <c r="B56" s="20" t="s">
        <v>42</v>
      </c>
      <c r="C56" s="32" t="s">
        <v>276</v>
      </c>
      <c r="D56" s="34" t="s">
        <v>102</v>
      </c>
      <c r="E56" s="25">
        <v>3.5999999999999997E-2</v>
      </c>
      <c r="F56" s="54">
        <f t="shared" si="2"/>
        <v>1.6241299303944315E-2</v>
      </c>
      <c r="G56" s="55">
        <v>14</v>
      </c>
    </row>
    <row r="57" spans="2:7" ht="19.5" customHeight="1" thickBot="1" x14ac:dyDescent="0.2">
      <c r="B57" s="20"/>
      <c r="C57" s="23" t="s">
        <v>35</v>
      </c>
      <c r="D57" s="24">
        <v>2E-3</v>
      </c>
      <c r="E57" s="25">
        <v>1.2E-2</v>
      </c>
      <c r="F57" s="52">
        <f t="shared" si="2"/>
        <v>3.4802784222737818E-3</v>
      </c>
      <c r="G57" s="53">
        <v>3</v>
      </c>
    </row>
    <row r="58" spans="2:7" ht="14.25" thickTop="1" x14ac:dyDescent="0.15"/>
    <row r="60" spans="2:7" x14ac:dyDescent="0.15">
      <c r="B60" s="1" t="s">
        <v>62</v>
      </c>
    </row>
    <row r="61" spans="2:7" ht="14.25" thickBot="1" x14ac:dyDescent="0.2">
      <c r="F61" s="17" t="s">
        <v>33</v>
      </c>
      <c r="G61" s="18">
        <v>1218</v>
      </c>
    </row>
    <row r="62" spans="2:7" ht="16.5" customHeight="1" thickTop="1" x14ac:dyDescent="0.15">
      <c r="B62" s="19"/>
      <c r="C62" s="28" t="s">
        <v>27</v>
      </c>
      <c r="D62" s="28" t="s">
        <v>28</v>
      </c>
      <c r="E62" s="29" t="s">
        <v>29</v>
      </c>
      <c r="F62" s="69" t="s">
        <v>30</v>
      </c>
      <c r="G62" s="70"/>
    </row>
    <row r="63" spans="2:7" ht="19.5" customHeight="1" x14ac:dyDescent="0.15">
      <c r="B63" s="20" t="s">
        <v>26</v>
      </c>
      <c r="C63" s="32" t="s">
        <v>64</v>
      </c>
      <c r="D63" s="24">
        <v>6.5000000000000002E-2</v>
      </c>
      <c r="E63" s="25">
        <v>6.7968749999999994E-2</v>
      </c>
      <c r="F63" s="50">
        <f>G63/$G$61</f>
        <v>6.5681444991789822E-2</v>
      </c>
      <c r="G63" s="51">
        <v>80</v>
      </c>
    </row>
    <row r="64" spans="2:7" ht="19.5" customHeight="1" x14ac:dyDescent="0.15">
      <c r="B64" s="20" t="s">
        <v>31</v>
      </c>
      <c r="C64" s="32" t="s">
        <v>65</v>
      </c>
      <c r="D64" s="24">
        <v>7.6999999999999999E-2</v>
      </c>
      <c r="E64" s="25">
        <v>9.5312499999999994E-2</v>
      </c>
      <c r="F64" s="50">
        <f>G64/$G$61</f>
        <v>7.5533661740558297E-2</v>
      </c>
      <c r="G64" s="51">
        <v>92</v>
      </c>
    </row>
    <row r="65" spans="2:7" ht="19.5" customHeight="1" x14ac:dyDescent="0.15">
      <c r="B65" s="20" t="s">
        <v>32</v>
      </c>
      <c r="C65" s="32" t="s">
        <v>66</v>
      </c>
      <c r="D65" s="24">
        <v>6.4000000000000001E-2</v>
      </c>
      <c r="E65" s="25">
        <v>7.9687499999999994E-2</v>
      </c>
      <c r="F65" s="50">
        <f>G65/$G$61</f>
        <v>4.8440065681444995E-2</v>
      </c>
      <c r="G65" s="51">
        <v>59</v>
      </c>
    </row>
    <row r="66" spans="2:7" ht="19.5" customHeight="1" x14ac:dyDescent="0.15">
      <c r="B66" s="20" t="s">
        <v>37</v>
      </c>
      <c r="C66" s="32" t="s">
        <v>67</v>
      </c>
      <c r="D66" s="24">
        <v>0.77600000000000002</v>
      </c>
      <c r="E66" s="25">
        <v>0.74453124999999998</v>
      </c>
      <c r="F66" s="54">
        <f>G66/$G$61</f>
        <v>0.79638752052545159</v>
      </c>
      <c r="G66" s="55">
        <v>970</v>
      </c>
    </row>
    <row r="67" spans="2:7" ht="19.5" customHeight="1" thickBot="1" x14ac:dyDescent="0.2">
      <c r="B67" s="20"/>
      <c r="C67" s="23" t="s">
        <v>35</v>
      </c>
      <c r="D67" s="24">
        <v>1.7999999999999999E-2</v>
      </c>
      <c r="E67" s="25">
        <v>1.2500000000000001E-2</v>
      </c>
      <c r="F67" s="52">
        <f>G67/$G$61</f>
        <v>1.3957307060755337E-2</v>
      </c>
      <c r="G67" s="53">
        <v>17</v>
      </c>
    </row>
    <row r="68" spans="2:7" ht="14.25" thickTop="1" x14ac:dyDescent="0.15"/>
  </sheetData>
  <mergeCells count="5">
    <mergeCell ref="F4:G4"/>
    <mergeCell ref="F13:G13"/>
    <mergeCell ref="F36:G36"/>
    <mergeCell ref="F47:G47"/>
    <mergeCell ref="F62:G62"/>
  </mergeCells>
  <phoneticPr fontId="2"/>
  <pageMargins left="0.7" right="0.7" top="0.75" bottom="0.75" header="0.3" footer="0.3"/>
  <pageSetup paperSize="9" scale="43" orientation="portrait" r:id="rId1"/>
  <ignoredErrors>
    <ignoredError sqref="G4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5"/>
  <sheetViews>
    <sheetView showGridLines="0" view="pageBreakPreview" zoomScaleNormal="100" zoomScaleSheetLayoutView="100" workbookViewId="0">
      <selection activeCell="J15" sqref="J15"/>
    </sheetView>
  </sheetViews>
  <sheetFormatPr defaultRowHeight="13.5" x14ac:dyDescent="0.15"/>
  <cols>
    <col min="1" max="1" width="3.625" style="1" customWidth="1"/>
    <col min="2" max="2" width="4.375" style="1" customWidth="1"/>
    <col min="3" max="3" width="42.625" style="1" customWidth="1"/>
    <col min="4" max="7" width="9.375" style="1" customWidth="1"/>
    <col min="8" max="8" width="9.875" style="1" customWidth="1"/>
    <col min="9" max="9" width="9" style="1"/>
    <col min="10" max="12" width="9.5" style="1" bestFit="1" customWidth="1"/>
    <col min="13" max="14" width="9.125" style="1" bestFit="1" customWidth="1"/>
    <col min="15" max="15" width="11.125" style="1" bestFit="1" customWidth="1"/>
    <col min="16" max="16384" width="9" style="1"/>
  </cols>
  <sheetData>
    <row r="2" spans="2:15" x14ac:dyDescent="0.15">
      <c r="B2" s="1" t="s">
        <v>68</v>
      </c>
    </row>
    <row r="3" spans="2:15" x14ac:dyDescent="0.15">
      <c r="B3" s="1" t="s">
        <v>247</v>
      </c>
      <c r="G3" s="17" t="s">
        <v>33</v>
      </c>
      <c r="H3" s="18">
        <v>1218</v>
      </c>
    </row>
    <row r="4" spans="2:15" ht="40.5" customHeight="1" x14ac:dyDescent="0.15">
      <c r="B4" s="19"/>
      <c r="C4" s="28" t="s">
        <v>27</v>
      </c>
      <c r="D4" s="37" t="s">
        <v>79</v>
      </c>
      <c r="E4" s="37" t="s">
        <v>80</v>
      </c>
      <c r="F4" s="37" t="s">
        <v>81</v>
      </c>
      <c r="G4" s="37" t="s">
        <v>82</v>
      </c>
      <c r="H4" s="38" t="s">
        <v>83</v>
      </c>
      <c r="J4" s="37" t="s">
        <v>79</v>
      </c>
      <c r="K4" s="37" t="s">
        <v>80</v>
      </c>
      <c r="L4" s="37" t="s">
        <v>81</v>
      </c>
      <c r="M4" s="37" t="s">
        <v>82</v>
      </c>
      <c r="N4" s="38" t="s">
        <v>83</v>
      </c>
    </row>
    <row r="5" spans="2:15" ht="40.5" customHeight="1" x14ac:dyDescent="0.15">
      <c r="B5" s="20" t="s">
        <v>69</v>
      </c>
      <c r="C5" s="35" t="s">
        <v>74</v>
      </c>
      <c r="D5" s="44">
        <f>J5/$H$3</f>
        <v>0.3440065681444992</v>
      </c>
      <c r="E5" s="44">
        <f>K5/$H$3</f>
        <v>0.51477832512315269</v>
      </c>
      <c r="F5" s="44">
        <f>L5/$H$3</f>
        <v>0.10344827586206896</v>
      </c>
      <c r="G5" s="44">
        <f>M5/$H$3</f>
        <v>9.852216748768473E-3</v>
      </c>
      <c r="H5" s="44">
        <f>N5/$H$3</f>
        <v>2.7914614121510674E-2</v>
      </c>
      <c r="J5" s="45">
        <v>419</v>
      </c>
      <c r="K5" s="45">
        <v>627</v>
      </c>
      <c r="L5" s="45">
        <v>126</v>
      </c>
      <c r="M5" s="45">
        <v>12</v>
      </c>
      <c r="N5" s="45">
        <v>34</v>
      </c>
      <c r="O5" s="63">
        <f>SUM(J5:N5)</f>
        <v>1218</v>
      </c>
    </row>
    <row r="6" spans="2:15" ht="40.5" customHeight="1" x14ac:dyDescent="0.15">
      <c r="B6" s="20" t="s">
        <v>70</v>
      </c>
      <c r="C6" s="35" t="s">
        <v>75</v>
      </c>
      <c r="D6" s="44">
        <f>J6/$H$3</f>
        <v>0.21592775041050905</v>
      </c>
      <c r="E6" s="44">
        <f>K6/$H$3</f>
        <v>0.4885057471264368</v>
      </c>
      <c r="F6" s="44">
        <f>L6/$H$3</f>
        <v>0.23727422003284071</v>
      </c>
      <c r="G6" s="44">
        <f>M6/$H$3</f>
        <v>2.8735632183908046E-2</v>
      </c>
      <c r="H6" s="44">
        <f>N6/$H$3</f>
        <v>2.9556650246305417E-2</v>
      </c>
      <c r="J6" s="45">
        <v>263</v>
      </c>
      <c r="K6" s="45">
        <v>595</v>
      </c>
      <c r="L6" s="45">
        <v>289</v>
      </c>
      <c r="M6" s="45">
        <v>35</v>
      </c>
      <c r="N6" s="45">
        <v>36</v>
      </c>
      <c r="O6" s="63">
        <f t="shared" ref="O6:O9" si="0">SUM(J6:N6)</f>
        <v>1218</v>
      </c>
    </row>
    <row r="7" spans="2:15" ht="40.5" customHeight="1" x14ac:dyDescent="0.15">
      <c r="B7" s="20" t="s">
        <v>71</v>
      </c>
      <c r="C7" s="35" t="s">
        <v>76</v>
      </c>
      <c r="D7" s="44">
        <f>J7/$H$3</f>
        <v>0.26929392446633826</v>
      </c>
      <c r="E7" s="44">
        <f>K7/$H$3</f>
        <v>0.48440065681444994</v>
      </c>
      <c r="F7" s="44">
        <f>L7/$H$3</f>
        <v>0.20114942528735633</v>
      </c>
      <c r="G7" s="44">
        <f>M7/$H$3</f>
        <v>2.0525451559934318E-2</v>
      </c>
      <c r="H7" s="44">
        <f>N7/$H$3</f>
        <v>2.4630541871921183E-2</v>
      </c>
      <c r="J7" s="45">
        <v>328</v>
      </c>
      <c r="K7" s="45">
        <v>590</v>
      </c>
      <c r="L7" s="45">
        <v>245</v>
      </c>
      <c r="M7" s="45">
        <v>25</v>
      </c>
      <c r="N7" s="45">
        <v>30</v>
      </c>
      <c r="O7" s="63">
        <f t="shared" si="0"/>
        <v>1218</v>
      </c>
    </row>
    <row r="8" spans="2:15" ht="40.5" customHeight="1" x14ac:dyDescent="0.15">
      <c r="B8" s="20" t="s">
        <v>72</v>
      </c>
      <c r="C8" s="35" t="s">
        <v>77</v>
      </c>
      <c r="D8" s="44">
        <f>J8/$H$3</f>
        <v>0.12233169129720854</v>
      </c>
      <c r="E8" s="44">
        <f>K8/$H$3</f>
        <v>0.43513957307060758</v>
      </c>
      <c r="F8" s="44">
        <f>L8/$H$3</f>
        <v>0.37110016420361247</v>
      </c>
      <c r="G8" s="44">
        <f>M8/$H$3</f>
        <v>4.5155993431855501E-2</v>
      </c>
      <c r="H8" s="44">
        <f>N8/$H$3</f>
        <v>2.6272577996715927E-2</v>
      </c>
      <c r="J8" s="45">
        <v>149</v>
      </c>
      <c r="K8" s="45">
        <v>530</v>
      </c>
      <c r="L8" s="45">
        <v>452</v>
      </c>
      <c r="M8" s="45">
        <v>55</v>
      </c>
      <c r="N8" s="45">
        <v>32</v>
      </c>
      <c r="O8" s="63">
        <f t="shared" si="0"/>
        <v>1218</v>
      </c>
    </row>
    <row r="9" spans="2:15" ht="40.5" customHeight="1" x14ac:dyDescent="0.15">
      <c r="B9" s="20" t="s">
        <v>73</v>
      </c>
      <c r="C9" s="35" t="s">
        <v>78</v>
      </c>
      <c r="D9" s="44">
        <f>J9/$H$3</f>
        <v>9.9343185550082105E-2</v>
      </c>
      <c r="E9" s="44">
        <f>K9/$H$3</f>
        <v>0.38013136288998356</v>
      </c>
      <c r="F9" s="44">
        <f>L9/$H$3</f>
        <v>0.41379310344827586</v>
      </c>
      <c r="G9" s="44">
        <f>M9/$H$3</f>
        <v>7.5533661740558297E-2</v>
      </c>
      <c r="H9" s="44">
        <f>N9/$H$3</f>
        <v>3.1198686371100164E-2</v>
      </c>
      <c r="J9" s="45">
        <v>121</v>
      </c>
      <c r="K9" s="45">
        <v>463</v>
      </c>
      <c r="L9" s="45">
        <v>504</v>
      </c>
      <c r="M9" s="45">
        <v>92</v>
      </c>
      <c r="N9" s="45">
        <v>38</v>
      </c>
      <c r="O9" s="63">
        <f t="shared" si="0"/>
        <v>1218</v>
      </c>
    </row>
    <row r="10" spans="2:15" ht="12.75" customHeight="1" x14ac:dyDescent="0.15">
      <c r="B10" s="15"/>
      <c r="C10" s="15"/>
      <c r="D10" s="16"/>
      <c r="E10" s="16"/>
      <c r="F10" s="16"/>
      <c r="G10" s="16"/>
    </row>
    <row r="11" spans="2:15" ht="14.25" thickBot="1" x14ac:dyDescent="0.2">
      <c r="B11" s="1" t="s">
        <v>94</v>
      </c>
    </row>
    <row r="12" spans="2:15" ht="16.5" customHeight="1" thickTop="1" x14ac:dyDescent="0.15">
      <c r="B12" s="19"/>
      <c r="C12" s="28" t="s">
        <v>27</v>
      </c>
      <c r="D12" s="36" t="s">
        <v>84</v>
      </c>
      <c r="E12" s="57" t="s">
        <v>85</v>
      </c>
      <c r="F12" s="59" t="s">
        <v>86</v>
      </c>
    </row>
    <row r="13" spans="2:15" ht="40.5" customHeight="1" x14ac:dyDescent="0.15">
      <c r="B13" s="20" t="s">
        <v>69</v>
      </c>
      <c r="C13" s="35" t="s">
        <v>74</v>
      </c>
      <c r="D13" s="39">
        <v>0.84099999999999997</v>
      </c>
      <c r="E13" s="64">
        <v>0.82799999999999996</v>
      </c>
      <c r="F13" s="65">
        <f>D5+E5</f>
        <v>0.85878489326765184</v>
      </c>
    </row>
    <row r="14" spans="2:15" ht="40.5" customHeight="1" x14ac:dyDescent="0.15">
      <c r="B14" s="20" t="s">
        <v>70</v>
      </c>
      <c r="C14" s="35" t="s">
        <v>87</v>
      </c>
      <c r="D14" s="39">
        <v>0.69</v>
      </c>
      <c r="E14" s="64">
        <v>0.71299999999999997</v>
      </c>
      <c r="F14" s="65">
        <f>D6+E6</f>
        <v>0.70443349753694584</v>
      </c>
    </row>
    <row r="15" spans="2:15" ht="40.5" customHeight="1" x14ac:dyDescent="0.15">
      <c r="B15" s="20" t="s">
        <v>71</v>
      </c>
      <c r="C15" s="35" t="s">
        <v>76</v>
      </c>
      <c r="D15" s="39">
        <v>0.76300000000000001</v>
      </c>
      <c r="E15" s="64">
        <v>0.74099999999999999</v>
      </c>
      <c r="F15" s="65">
        <f>D7+E7</f>
        <v>0.75369458128078826</v>
      </c>
    </row>
    <row r="16" spans="2:15" ht="40.5" customHeight="1" x14ac:dyDescent="0.15">
      <c r="B16" s="20" t="s">
        <v>72</v>
      </c>
      <c r="C16" s="35" t="s">
        <v>77</v>
      </c>
      <c r="D16" s="39">
        <v>0.55000000000000004</v>
      </c>
      <c r="E16" s="64">
        <v>0.56999999999999995</v>
      </c>
      <c r="F16" s="65">
        <f>D8+E8</f>
        <v>0.55747126436781613</v>
      </c>
    </row>
    <row r="17" spans="2:7" ht="40.5" customHeight="1" thickBot="1" x14ac:dyDescent="0.2">
      <c r="B17" s="20" t="s">
        <v>73</v>
      </c>
      <c r="C17" s="35" t="s">
        <v>88</v>
      </c>
      <c r="D17" s="39">
        <v>0.435</v>
      </c>
      <c r="E17" s="64">
        <v>0.45800000000000002</v>
      </c>
      <c r="F17" s="66">
        <f>D9+E9</f>
        <v>0.47947454844006565</v>
      </c>
    </row>
    <row r="18" spans="2:7" ht="12.75" customHeight="1" thickTop="1" x14ac:dyDescent="0.15"/>
    <row r="19" spans="2:7" ht="12.75" customHeight="1" x14ac:dyDescent="0.15"/>
    <row r="20" spans="2:7" x14ac:dyDescent="0.15">
      <c r="B20" s="1" t="s">
        <v>89</v>
      </c>
    </row>
    <row r="21" spans="2:7" ht="14.25" thickBot="1" x14ac:dyDescent="0.2">
      <c r="F21" s="17" t="s">
        <v>33</v>
      </c>
      <c r="G21" s="18">
        <v>1218</v>
      </c>
    </row>
    <row r="22" spans="2:7" ht="16.5" customHeight="1" thickTop="1" x14ac:dyDescent="0.15">
      <c r="B22" s="19"/>
      <c r="C22" s="28" t="s">
        <v>27</v>
      </c>
      <c r="D22" s="28" t="s">
        <v>28</v>
      </c>
      <c r="E22" s="29" t="s">
        <v>29</v>
      </c>
      <c r="F22" s="69" t="s">
        <v>30</v>
      </c>
      <c r="G22" s="70"/>
    </row>
    <row r="23" spans="2:7" ht="19.5" customHeight="1" x14ac:dyDescent="0.15">
      <c r="B23" s="20" t="s">
        <v>26</v>
      </c>
      <c r="C23" s="32" t="s">
        <v>90</v>
      </c>
      <c r="D23" s="24">
        <v>0.40699999999999997</v>
      </c>
      <c r="E23" s="25">
        <v>0.43593749999999998</v>
      </c>
      <c r="F23" s="50">
        <f>G23/$G$21</f>
        <v>0.39737274220032842</v>
      </c>
      <c r="G23" s="51">
        <v>484</v>
      </c>
    </row>
    <row r="24" spans="2:7" ht="19.5" customHeight="1" x14ac:dyDescent="0.15">
      <c r="B24" s="20" t="s">
        <v>31</v>
      </c>
      <c r="C24" s="32" t="s">
        <v>91</v>
      </c>
      <c r="D24" s="24">
        <v>0.27400000000000002</v>
      </c>
      <c r="E24" s="25">
        <v>0.25937500000000002</v>
      </c>
      <c r="F24" s="50">
        <f t="shared" ref="F24:F27" si="1">G24/$G$21</f>
        <v>0.28407224958949095</v>
      </c>
      <c r="G24" s="51">
        <v>346</v>
      </c>
    </row>
    <row r="25" spans="2:7" ht="19.5" customHeight="1" x14ac:dyDescent="0.15">
      <c r="B25" s="20" t="s">
        <v>32</v>
      </c>
      <c r="C25" s="32" t="s">
        <v>92</v>
      </c>
      <c r="D25" s="24">
        <v>0.216</v>
      </c>
      <c r="E25" s="25">
        <v>0.20234374999999999</v>
      </c>
      <c r="F25" s="50">
        <f t="shared" si="1"/>
        <v>0.2134646962233169</v>
      </c>
      <c r="G25" s="51">
        <v>260</v>
      </c>
    </row>
    <row r="26" spans="2:7" ht="19.5" customHeight="1" x14ac:dyDescent="0.15">
      <c r="B26" s="20" t="s">
        <v>37</v>
      </c>
      <c r="C26" s="32" t="s">
        <v>93</v>
      </c>
      <c r="D26" s="24">
        <v>8.1000000000000003E-2</v>
      </c>
      <c r="E26" s="25">
        <v>9.6875000000000003E-2</v>
      </c>
      <c r="F26" s="54">
        <f t="shared" si="1"/>
        <v>9.5238095238095233E-2</v>
      </c>
      <c r="G26" s="55">
        <v>116</v>
      </c>
    </row>
    <row r="27" spans="2:7" ht="19.5" customHeight="1" thickBot="1" x14ac:dyDescent="0.2">
      <c r="B27" s="20"/>
      <c r="C27" s="23" t="s">
        <v>35</v>
      </c>
      <c r="D27" s="24">
        <v>2.1999999999999999E-2</v>
      </c>
      <c r="E27" s="25">
        <v>5.4687499999999997E-3</v>
      </c>
      <c r="F27" s="52">
        <f t="shared" si="1"/>
        <v>9.852216748768473E-3</v>
      </c>
      <c r="G27" s="53">
        <v>12</v>
      </c>
    </row>
    <row r="28" spans="2:7" ht="12.75" customHeight="1" thickTop="1" x14ac:dyDescent="0.15"/>
    <row r="29" spans="2:7" x14ac:dyDescent="0.15">
      <c r="B29" s="1" t="s">
        <v>95</v>
      </c>
    </row>
    <row r="30" spans="2:7" ht="14.25" thickBot="1" x14ac:dyDescent="0.2">
      <c r="F30" s="17" t="s">
        <v>33</v>
      </c>
      <c r="G30" s="18">
        <v>282</v>
      </c>
    </row>
    <row r="31" spans="2:7" ht="16.5" customHeight="1" thickTop="1" x14ac:dyDescent="0.15">
      <c r="B31" s="19"/>
      <c r="C31" s="28" t="s">
        <v>27</v>
      </c>
      <c r="D31" s="28" t="s">
        <v>28</v>
      </c>
      <c r="E31" s="29" t="s">
        <v>29</v>
      </c>
      <c r="F31" s="69" t="s">
        <v>30</v>
      </c>
      <c r="G31" s="70"/>
    </row>
    <row r="32" spans="2:7" ht="19.5" customHeight="1" thickBot="1" x14ac:dyDescent="0.2">
      <c r="B32" s="20" t="s">
        <v>26</v>
      </c>
      <c r="C32" s="32" t="s">
        <v>90</v>
      </c>
      <c r="D32" s="24">
        <v>0.34100000000000003</v>
      </c>
      <c r="E32" s="25">
        <v>0.28999999999999998</v>
      </c>
      <c r="F32" s="52">
        <f>G32/$G$30</f>
        <v>0.25177304964539005</v>
      </c>
      <c r="G32" s="53">
        <v>71</v>
      </c>
    </row>
    <row r="33" spans="2:7" ht="12.75" customHeight="1" thickTop="1" x14ac:dyDescent="0.15"/>
    <row r="34" spans="2:7" ht="12.75" customHeight="1" x14ac:dyDescent="0.15"/>
    <row r="35" spans="2:7" x14ac:dyDescent="0.15">
      <c r="B35" s="1" t="s">
        <v>96</v>
      </c>
    </row>
    <row r="36" spans="2:7" ht="14.25" thickBot="1" x14ac:dyDescent="0.2">
      <c r="F36" s="17" t="s">
        <v>33</v>
      </c>
      <c r="G36" s="18">
        <v>1218</v>
      </c>
    </row>
    <row r="37" spans="2:7" ht="16.5" customHeight="1" thickTop="1" x14ac:dyDescent="0.15">
      <c r="B37" s="19"/>
      <c r="C37" s="28" t="s">
        <v>27</v>
      </c>
      <c r="D37" s="28" t="s">
        <v>28</v>
      </c>
      <c r="E37" s="29" t="s">
        <v>29</v>
      </c>
      <c r="F37" s="69" t="s">
        <v>30</v>
      </c>
      <c r="G37" s="70"/>
    </row>
    <row r="38" spans="2:7" ht="19.5" customHeight="1" x14ac:dyDescent="0.15">
      <c r="B38" s="20" t="s">
        <v>26</v>
      </c>
      <c r="C38" s="32" t="s">
        <v>90</v>
      </c>
      <c r="D38" s="24">
        <v>0.83799999999999997</v>
      </c>
      <c r="E38" s="25">
        <v>0.81562500000000004</v>
      </c>
      <c r="F38" s="50">
        <f>G38/$G$36</f>
        <v>0.78981937602627261</v>
      </c>
      <c r="G38" s="51">
        <v>962</v>
      </c>
    </row>
    <row r="39" spans="2:7" ht="19.5" customHeight="1" x14ac:dyDescent="0.15">
      <c r="B39" s="20" t="s">
        <v>31</v>
      </c>
      <c r="C39" s="32" t="s">
        <v>91</v>
      </c>
      <c r="D39" s="24">
        <v>4.9000000000000002E-2</v>
      </c>
      <c r="E39" s="25">
        <v>7.2656250000000006E-2</v>
      </c>
      <c r="F39" s="50">
        <f>G39/$G$36</f>
        <v>7.4712643678160925E-2</v>
      </c>
      <c r="G39" s="51">
        <v>91</v>
      </c>
    </row>
    <row r="40" spans="2:7" ht="19.5" customHeight="1" x14ac:dyDescent="0.15">
      <c r="B40" s="20" t="s">
        <v>32</v>
      </c>
      <c r="C40" s="32" t="s">
        <v>92</v>
      </c>
      <c r="D40" s="24">
        <v>4.4999999999999998E-2</v>
      </c>
      <c r="E40" s="25">
        <v>5.3124999999999999E-2</v>
      </c>
      <c r="F40" s="50">
        <f>G40/$G$36</f>
        <v>5.8292282430213463E-2</v>
      </c>
      <c r="G40" s="51">
        <v>71</v>
      </c>
    </row>
    <row r="41" spans="2:7" ht="19.5" customHeight="1" x14ac:dyDescent="0.15">
      <c r="B41" s="20" t="s">
        <v>37</v>
      </c>
      <c r="C41" s="32" t="s">
        <v>248</v>
      </c>
      <c r="D41" s="24">
        <v>0.06</v>
      </c>
      <c r="E41" s="25">
        <v>5.3906250000000003E-2</v>
      </c>
      <c r="F41" s="54">
        <f>G41/$G$36</f>
        <v>7.4712643678160925E-2</v>
      </c>
      <c r="G41" s="55">
        <v>91</v>
      </c>
    </row>
    <row r="42" spans="2:7" ht="19.5" customHeight="1" thickBot="1" x14ac:dyDescent="0.2">
      <c r="B42" s="20"/>
      <c r="C42" s="23" t="s">
        <v>35</v>
      </c>
      <c r="D42" s="24">
        <v>7.0000000000000001E-3</v>
      </c>
      <c r="E42" s="25">
        <v>4.6874999999999998E-3</v>
      </c>
      <c r="F42" s="52">
        <f>G42/$G$36</f>
        <v>2.4630541871921183E-3</v>
      </c>
      <c r="G42" s="53">
        <v>3</v>
      </c>
    </row>
    <row r="43" spans="2:7" ht="12.75" customHeight="1" thickTop="1" x14ac:dyDescent="0.15"/>
    <row r="44" spans="2:7" x14ac:dyDescent="0.15">
      <c r="B44" s="1" t="s">
        <v>103</v>
      </c>
    </row>
    <row r="45" spans="2:7" ht="14.25" thickBot="1" x14ac:dyDescent="0.2">
      <c r="F45" s="17" t="s">
        <v>33</v>
      </c>
      <c r="G45" s="18">
        <v>282</v>
      </c>
    </row>
    <row r="46" spans="2:7" ht="16.5" customHeight="1" thickTop="1" x14ac:dyDescent="0.15">
      <c r="B46" s="19"/>
      <c r="C46" s="28" t="s">
        <v>27</v>
      </c>
      <c r="D46" s="28" t="s">
        <v>28</v>
      </c>
      <c r="E46" s="29" t="s">
        <v>29</v>
      </c>
      <c r="F46" s="69" t="s">
        <v>30</v>
      </c>
      <c r="G46" s="70"/>
    </row>
    <row r="47" spans="2:7" ht="19.5" customHeight="1" thickBot="1" x14ac:dyDescent="0.2">
      <c r="B47" s="20" t="s">
        <v>253</v>
      </c>
      <c r="C47" s="32" t="s">
        <v>248</v>
      </c>
      <c r="D47" s="24">
        <v>0.13200000000000001</v>
      </c>
      <c r="E47" s="25">
        <v>7.32484076433121E-2</v>
      </c>
      <c r="F47" s="52">
        <f>G47/$G$30</f>
        <v>0.11347517730496454</v>
      </c>
      <c r="G47" s="53">
        <v>32</v>
      </c>
    </row>
    <row r="48" spans="2:7" ht="12.75" customHeight="1" thickTop="1" x14ac:dyDescent="0.15"/>
    <row r="49" spans="2:7" ht="12.75" customHeight="1" x14ac:dyDescent="0.15"/>
    <row r="50" spans="2:7" x14ac:dyDescent="0.15">
      <c r="B50" s="1" t="s">
        <v>97</v>
      </c>
    </row>
    <row r="51" spans="2:7" ht="14.25" thickBot="1" x14ac:dyDescent="0.2">
      <c r="F51" s="17" t="s">
        <v>33</v>
      </c>
      <c r="G51" s="18">
        <v>1218</v>
      </c>
    </row>
    <row r="52" spans="2:7" ht="16.5" customHeight="1" thickTop="1" x14ac:dyDescent="0.15">
      <c r="B52" s="19"/>
      <c r="C52" s="28" t="s">
        <v>27</v>
      </c>
      <c r="D52" s="28" t="s">
        <v>28</v>
      </c>
      <c r="E52" s="29" t="s">
        <v>29</v>
      </c>
      <c r="F52" s="71" t="s">
        <v>30</v>
      </c>
      <c r="G52" s="72"/>
    </row>
    <row r="53" spans="2:7" ht="19.5" customHeight="1" x14ac:dyDescent="0.15">
      <c r="B53" s="20" t="s">
        <v>26</v>
      </c>
      <c r="C53" s="32" t="s">
        <v>98</v>
      </c>
      <c r="D53" s="24" t="s">
        <v>102</v>
      </c>
      <c r="E53" s="25" t="s">
        <v>102</v>
      </c>
      <c r="F53" s="50">
        <f>G53/$G$36</f>
        <v>0.23645320197044334</v>
      </c>
      <c r="G53" s="51">
        <v>288</v>
      </c>
    </row>
    <row r="54" spans="2:7" ht="19.5" customHeight="1" x14ac:dyDescent="0.15">
      <c r="B54" s="20" t="s">
        <v>31</v>
      </c>
      <c r="C54" s="32" t="s">
        <v>99</v>
      </c>
      <c r="D54" s="24" t="s">
        <v>102</v>
      </c>
      <c r="E54" s="25" t="s">
        <v>102</v>
      </c>
      <c r="F54" s="50">
        <f>G54/$G$36</f>
        <v>0.47126436781609193</v>
      </c>
      <c r="G54" s="51">
        <v>574</v>
      </c>
    </row>
    <row r="55" spans="2:7" ht="19.5" customHeight="1" x14ac:dyDescent="0.15">
      <c r="B55" s="20" t="s">
        <v>32</v>
      </c>
      <c r="C55" s="32" t="s">
        <v>100</v>
      </c>
      <c r="D55" s="24" t="s">
        <v>102</v>
      </c>
      <c r="E55" s="25" t="s">
        <v>102</v>
      </c>
      <c r="F55" s="50">
        <f>G55/$G$36</f>
        <v>8.9490968801313631E-2</v>
      </c>
      <c r="G55" s="51">
        <v>109</v>
      </c>
    </row>
    <row r="56" spans="2:7" ht="19.5" customHeight="1" x14ac:dyDescent="0.15">
      <c r="B56" s="20" t="s">
        <v>37</v>
      </c>
      <c r="C56" s="32" t="s">
        <v>101</v>
      </c>
      <c r="D56" s="24" t="s">
        <v>102</v>
      </c>
      <c r="E56" s="25" t="s">
        <v>102</v>
      </c>
      <c r="F56" s="54">
        <f>G56/$G$36</f>
        <v>0.19704433497536947</v>
      </c>
      <c r="G56" s="55">
        <v>240</v>
      </c>
    </row>
    <row r="57" spans="2:7" ht="19.5" customHeight="1" thickBot="1" x14ac:dyDescent="0.2">
      <c r="B57" s="20"/>
      <c r="C57" s="23" t="s">
        <v>35</v>
      </c>
      <c r="D57" s="24" t="s">
        <v>102</v>
      </c>
      <c r="E57" s="25" t="s">
        <v>102</v>
      </c>
      <c r="F57" s="52">
        <f>G57/$G$36</f>
        <v>5.7471264367816091E-3</v>
      </c>
      <c r="G57" s="53">
        <v>7</v>
      </c>
    </row>
    <row r="58" spans="2:7" ht="12.75" customHeight="1" thickTop="1" x14ac:dyDescent="0.15"/>
    <row r="59" spans="2:7" ht="12.75" customHeight="1" x14ac:dyDescent="0.15"/>
    <row r="60" spans="2:7" x14ac:dyDescent="0.15">
      <c r="B60" s="1" t="s">
        <v>104</v>
      </c>
    </row>
    <row r="61" spans="2:7" x14ac:dyDescent="0.15">
      <c r="B61" s="1" t="s">
        <v>105</v>
      </c>
    </row>
    <row r="62" spans="2:7" ht="14.25" thickBot="1" x14ac:dyDescent="0.2">
      <c r="E62" s="17" t="s">
        <v>33</v>
      </c>
      <c r="F62" s="18">
        <v>1058</v>
      </c>
    </row>
    <row r="63" spans="2:7" ht="16.5" customHeight="1" thickTop="1" x14ac:dyDescent="0.15">
      <c r="B63" s="19"/>
      <c r="C63" s="28" t="s">
        <v>27</v>
      </c>
      <c r="D63" s="28" t="s">
        <v>28</v>
      </c>
      <c r="E63" s="29" t="s">
        <v>29</v>
      </c>
      <c r="F63" s="56" t="s">
        <v>30</v>
      </c>
    </row>
    <row r="64" spans="2:7" ht="19.5" customHeight="1" thickBot="1" x14ac:dyDescent="0.2">
      <c r="B64" s="20"/>
      <c r="C64" s="32" t="s">
        <v>106</v>
      </c>
      <c r="D64" s="41">
        <f>ROUNDDOWN(9.3,0)</f>
        <v>9</v>
      </c>
      <c r="E64" s="42">
        <f>ROUNDDOWN(9.5,0)</f>
        <v>9</v>
      </c>
      <c r="F64" s="67">
        <f>ROUND((10404/F62),1)</f>
        <v>9.8000000000000007</v>
      </c>
    </row>
    <row r="65" spans="2:7" ht="12.75" customHeight="1" thickTop="1" x14ac:dyDescent="0.15"/>
    <row r="66" spans="2:7" ht="12.75" customHeight="1" x14ac:dyDescent="0.15"/>
    <row r="67" spans="2:7" x14ac:dyDescent="0.15">
      <c r="B67" s="1" t="s">
        <v>107</v>
      </c>
    </row>
    <row r="68" spans="2:7" x14ac:dyDescent="0.15">
      <c r="B68" s="1" t="s">
        <v>108</v>
      </c>
    </row>
    <row r="69" spans="2:7" ht="14.25" thickBot="1" x14ac:dyDescent="0.2">
      <c r="F69" s="17" t="s">
        <v>33</v>
      </c>
      <c r="G69" s="18">
        <v>1218</v>
      </c>
    </row>
    <row r="70" spans="2:7" ht="16.5" customHeight="1" thickTop="1" x14ac:dyDescent="0.15">
      <c r="B70" s="19"/>
      <c r="C70" s="28" t="s">
        <v>27</v>
      </c>
      <c r="D70" s="28" t="s">
        <v>28</v>
      </c>
      <c r="E70" s="29" t="s">
        <v>29</v>
      </c>
      <c r="F70" s="71" t="s">
        <v>30</v>
      </c>
      <c r="G70" s="72"/>
    </row>
    <row r="71" spans="2:7" ht="19.5" customHeight="1" x14ac:dyDescent="0.15">
      <c r="B71" s="20" t="s">
        <v>26</v>
      </c>
      <c r="C71" s="32" t="s">
        <v>109</v>
      </c>
      <c r="D71" s="24">
        <v>5.3999999999999999E-2</v>
      </c>
      <c r="E71" s="25">
        <v>7.8906249999999997E-2</v>
      </c>
      <c r="F71" s="50">
        <f t="shared" ref="F71:F76" si="2">G71/$G$69</f>
        <v>4.7619047619047616E-2</v>
      </c>
      <c r="G71" s="51">
        <f>58</f>
        <v>58</v>
      </c>
    </row>
    <row r="72" spans="2:7" ht="19.5" customHeight="1" x14ac:dyDescent="0.15">
      <c r="B72" s="20" t="s">
        <v>31</v>
      </c>
      <c r="C72" s="32" t="s">
        <v>110</v>
      </c>
      <c r="D72" s="24">
        <v>0.30199999999999999</v>
      </c>
      <c r="E72" s="25">
        <v>0.25234374999999998</v>
      </c>
      <c r="F72" s="50">
        <f t="shared" si="2"/>
        <v>0.24466338259441708</v>
      </c>
      <c r="G72" s="51">
        <v>298</v>
      </c>
    </row>
    <row r="73" spans="2:7" ht="19.5" customHeight="1" x14ac:dyDescent="0.15">
      <c r="B73" s="20" t="s">
        <v>32</v>
      </c>
      <c r="C73" s="32" t="s">
        <v>111</v>
      </c>
      <c r="D73" s="24">
        <v>0.29399999999999998</v>
      </c>
      <c r="E73" s="25">
        <v>0.28046874999999999</v>
      </c>
      <c r="F73" s="50">
        <f t="shared" si="2"/>
        <v>0.30295566502463056</v>
      </c>
      <c r="G73" s="51">
        <v>369</v>
      </c>
    </row>
    <row r="74" spans="2:7" ht="19.5" customHeight="1" x14ac:dyDescent="0.15">
      <c r="B74" s="20" t="s">
        <v>37</v>
      </c>
      <c r="C74" s="32" t="s">
        <v>112</v>
      </c>
      <c r="D74" s="24">
        <v>0.215</v>
      </c>
      <c r="E74" s="25">
        <v>0.2421875</v>
      </c>
      <c r="F74" s="54">
        <f t="shared" si="2"/>
        <v>0.26847290640394089</v>
      </c>
      <c r="G74" s="55">
        <v>327</v>
      </c>
    </row>
    <row r="75" spans="2:7" ht="19.5" customHeight="1" x14ac:dyDescent="0.15">
      <c r="B75" s="20" t="s">
        <v>114</v>
      </c>
      <c r="C75" s="32" t="s">
        <v>113</v>
      </c>
      <c r="D75" s="24">
        <v>0.108</v>
      </c>
      <c r="E75" s="25">
        <v>0.13515625000000001</v>
      </c>
      <c r="F75" s="54">
        <f t="shared" si="2"/>
        <v>0.13218390804597702</v>
      </c>
      <c r="G75" s="55">
        <v>161</v>
      </c>
    </row>
    <row r="76" spans="2:7" ht="19.5" customHeight="1" thickBot="1" x14ac:dyDescent="0.2">
      <c r="B76" s="20"/>
      <c r="C76" s="23" t="s">
        <v>35</v>
      </c>
      <c r="D76" s="24">
        <v>2.7E-2</v>
      </c>
      <c r="E76" s="25">
        <v>1.0937499999999999E-2</v>
      </c>
      <c r="F76" s="52">
        <f t="shared" si="2"/>
        <v>4.1050903119868639E-3</v>
      </c>
      <c r="G76" s="53">
        <v>5</v>
      </c>
    </row>
    <row r="77" spans="2:7" ht="12.75" customHeight="1" thickTop="1" x14ac:dyDescent="0.15"/>
    <row r="78" spans="2:7" x14ac:dyDescent="0.15">
      <c r="B78" s="1" t="s">
        <v>115</v>
      </c>
    </row>
    <row r="79" spans="2:7" x14ac:dyDescent="0.15">
      <c r="B79" s="1" t="s">
        <v>116</v>
      </c>
    </row>
    <row r="80" spans="2:7" ht="14.25" thickBot="1" x14ac:dyDescent="0.2">
      <c r="F80" s="17" t="s">
        <v>33</v>
      </c>
      <c r="G80" s="18">
        <f>SUM(G71:G72)</f>
        <v>356</v>
      </c>
    </row>
    <row r="81" spans="2:7" ht="16.5" customHeight="1" thickTop="1" x14ac:dyDescent="0.15">
      <c r="B81" s="19"/>
      <c r="C81" s="28" t="s">
        <v>27</v>
      </c>
      <c r="D81" s="28" t="s">
        <v>28</v>
      </c>
      <c r="E81" s="29" t="s">
        <v>29</v>
      </c>
      <c r="F81" s="71" t="s">
        <v>30</v>
      </c>
      <c r="G81" s="72"/>
    </row>
    <row r="82" spans="2:7" ht="19.5" customHeight="1" x14ac:dyDescent="0.15">
      <c r="B82" s="20" t="s">
        <v>26</v>
      </c>
      <c r="C82" s="32" t="s">
        <v>117</v>
      </c>
      <c r="D82" s="24">
        <v>0.7</v>
      </c>
      <c r="E82" s="25">
        <v>0.42</v>
      </c>
      <c r="F82" s="50">
        <f>G82/$G$80</f>
        <v>0.601123595505618</v>
      </c>
      <c r="G82" s="51">
        <v>214</v>
      </c>
    </row>
    <row r="83" spans="2:7" ht="19.5" customHeight="1" x14ac:dyDescent="0.15">
      <c r="B83" s="20" t="s">
        <v>31</v>
      </c>
      <c r="C83" s="32" t="s">
        <v>118</v>
      </c>
      <c r="D83" s="24">
        <v>0.28999999999999998</v>
      </c>
      <c r="E83" s="25">
        <v>0.57499999999999996</v>
      </c>
      <c r="F83" s="50">
        <f t="shared" ref="F83:F84" si="3">G83/$G$80</f>
        <v>0.3960674157303371</v>
      </c>
      <c r="G83" s="51">
        <v>141</v>
      </c>
    </row>
    <row r="84" spans="2:7" ht="19.5" customHeight="1" thickBot="1" x14ac:dyDescent="0.2">
      <c r="B84" s="20"/>
      <c r="C84" s="23" t="s">
        <v>35</v>
      </c>
      <c r="D84" s="24">
        <v>8.9999999999999993E-3</v>
      </c>
      <c r="E84" s="25">
        <v>5.0000000000000001E-3</v>
      </c>
      <c r="F84" s="52">
        <f t="shared" si="3"/>
        <v>2.8089887640449437E-3</v>
      </c>
      <c r="G84" s="53">
        <v>1</v>
      </c>
    </row>
    <row r="85" spans="2:7" ht="14.25" thickTop="1" x14ac:dyDescent="0.15"/>
  </sheetData>
  <mergeCells count="7">
    <mergeCell ref="F70:G70"/>
    <mergeCell ref="F81:G81"/>
    <mergeCell ref="F22:G22"/>
    <mergeCell ref="F31:G31"/>
    <mergeCell ref="F37:G37"/>
    <mergeCell ref="F52:G52"/>
    <mergeCell ref="F46:G46"/>
  </mergeCells>
  <phoneticPr fontId="2"/>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6"/>
  <sheetViews>
    <sheetView showGridLines="0" view="pageBreakPreview" zoomScaleNormal="100" zoomScaleSheetLayoutView="100" workbookViewId="0">
      <selection activeCell="J35" sqref="J35"/>
    </sheetView>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16384" width="9" style="1"/>
  </cols>
  <sheetData>
    <row r="1" spans="2:7" ht="12.75" customHeight="1" x14ac:dyDescent="0.15"/>
    <row r="2" spans="2:7" x14ac:dyDescent="0.15">
      <c r="B2" s="1" t="s">
        <v>121</v>
      </c>
    </row>
    <row r="3" spans="2:7" x14ac:dyDescent="0.15">
      <c r="B3" s="1" t="s">
        <v>122</v>
      </c>
    </row>
    <row r="4" spans="2:7" ht="14.25" thickBot="1" x14ac:dyDescent="0.2">
      <c r="F4" s="17" t="s">
        <v>33</v>
      </c>
      <c r="G4" s="18">
        <v>1218</v>
      </c>
    </row>
    <row r="5" spans="2:7" ht="16.5" customHeight="1" thickTop="1" x14ac:dyDescent="0.15">
      <c r="B5" s="19"/>
      <c r="C5" s="28" t="s">
        <v>27</v>
      </c>
      <c r="D5" s="28" t="s">
        <v>28</v>
      </c>
      <c r="E5" s="29" t="s">
        <v>29</v>
      </c>
      <c r="F5" s="69" t="s">
        <v>30</v>
      </c>
      <c r="G5" s="70"/>
    </row>
    <row r="6" spans="2:7" ht="19.5" customHeight="1" x14ac:dyDescent="0.15">
      <c r="B6" s="20" t="s">
        <v>26</v>
      </c>
      <c r="C6" s="23" t="s">
        <v>119</v>
      </c>
      <c r="D6" s="24">
        <v>0.51300000000000001</v>
      </c>
      <c r="E6" s="25">
        <v>0.67265624999999996</v>
      </c>
      <c r="F6" s="50">
        <f>G6/$G$4</f>
        <v>0.64532019704433496</v>
      </c>
      <c r="G6" s="51">
        <v>786</v>
      </c>
    </row>
    <row r="7" spans="2:7" ht="19.5" customHeight="1" x14ac:dyDescent="0.15">
      <c r="B7" s="20" t="s">
        <v>31</v>
      </c>
      <c r="C7" s="23" t="s">
        <v>120</v>
      </c>
      <c r="D7" s="24">
        <v>0.45200000000000001</v>
      </c>
      <c r="E7" s="25">
        <v>0.31406250000000002</v>
      </c>
      <c r="F7" s="50">
        <f>G7/$G$4</f>
        <v>0.34318555008210183</v>
      </c>
      <c r="G7" s="51">
        <v>418</v>
      </c>
    </row>
    <row r="8" spans="2:7" ht="19.5" customHeight="1" thickBot="1" x14ac:dyDescent="0.2">
      <c r="B8" s="20"/>
      <c r="C8" s="23" t="s">
        <v>35</v>
      </c>
      <c r="D8" s="24">
        <v>3.4000000000000002E-2</v>
      </c>
      <c r="E8" s="25">
        <v>1.328125E-2</v>
      </c>
      <c r="F8" s="52">
        <f>G8/$G$4</f>
        <v>1.1494252873563218E-2</v>
      </c>
      <c r="G8" s="53">
        <v>14</v>
      </c>
    </row>
    <row r="9" spans="2:7" ht="12.75" customHeight="1" thickTop="1" x14ac:dyDescent="0.15"/>
    <row r="10" spans="2:7" x14ac:dyDescent="0.15">
      <c r="B10" s="1" t="s">
        <v>127</v>
      </c>
    </row>
    <row r="11" spans="2:7" ht="14.25" thickBot="1" x14ac:dyDescent="0.2">
      <c r="F11" s="17" t="s">
        <v>33</v>
      </c>
      <c r="G11" s="18">
        <v>282</v>
      </c>
    </row>
    <row r="12" spans="2:7" ht="16.5" customHeight="1" thickTop="1" x14ac:dyDescent="0.15">
      <c r="B12" s="19"/>
      <c r="C12" s="28" t="s">
        <v>27</v>
      </c>
      <c r="D12" s="28" t="s">
        <v>28</v>
      </c>
      <c r="E12" s="29" t="s">
        <v>29</v>
      </c>
      <c r="F12" s="69" t="s">
        <v>30</v>
      </c>
      <c r="G12" s="70"/>
    </row>
    <row r="13" spans="2:7" ht="19.5" customHeight="1" thickBot="1" x14ac:dyDescent="0.2">
      <c r="B13" s="20" t="s">
        <v>26</v>
      </c>
      <c r="C13" s="32" t="s">
        <v>249</v>
      </c>
      <c r="D13" s="24">
        <v>0.41799999999999998</v>
      </c>
      <c r="E13" s="25">
        <v>0.61783439490445857</v>
      </c>
      <c r="F13" s="52">
        <f>G13/G11</f>
        <v>0.64184397163120566</v>
      </c>
      <c r="G13" s="53">
        <v>181</v>
      </c>
    </row>
    <row r="14" spans="2:7" ht="12.75" customHeight="1" thickTop="1" x14ac:dyDescent="0.15"/>
    <row r="15" spans="2:7" x14ac:dyDescent="0.15">
      <c r="B15" s="1" t="s">
        <v>123</v>
      </c>
    </row>
    <row r="16" spans="2:7" x14ac:dyDescent="0.15">
      <c r="B16" s="1" t="s">
        <v>124</v>
      </c>
    </row>
    <row r="17" spans="2:7" ht="14.25" thickBot="1" x14ac:dyDescent="0.2">
      <c r="F17" s="17" t="s">
        <v>33</v>
      </c>
      <c r="G17" s="18">
        <v>786</v>
      </c>
    </row>
    <row r="18" spans="2:7" ht="16.5" customHeight="1" thickTop="1" x14ac:dyDescent="0.15">
      <c r="B18" s="19"/>
      <c r="C18" s="28" t="s">
        <v>27</v>
      </c>
      <c r="D18" s="28" t="s">
        <v>28</v>
      </c>
      <c r="E18" s="29" t="s">
        <v>29</v>
      </c>
      <c r="F18" s="69" t="s">
        <v>30</v>
      </c>
      <c r="G18" s="70"/>
    </row>
    <row r="19" spans="2:7" ht="19.5" customHeight="1" x14ac:dyDescent="0.15">
      <c r="B19" s="20" t="s">
        <v>26</v>
      </c>
      <c r="C19" s="23" t="s">
        <v>125</v>
      </c>
      <c r="D19" s="24">
        <v>0.71899999999999997</v>
      </c>
      <c r="E19" s="25">
        <v>0.71399999999999997</v>
      </c>
      <c r="F19" s="50">
        <f>G19/$G$17</f>
        <v>0.69847328244274809</v>
      </c>
      <c r="G19" s="51">
        <v>549</v>
      </c>
    </row>
    <row r="20" spans="2:7" ht="19.5" customHeight="1" x14ac:dyDescent="0.15">
      <c r="B20" s="20" t="s">
        <v>31</v>
      </c>
      <c r="C20" s="23" t="s">
        <v>126</v>
      </c>
      <c r="D20" s="24">
        <v>0.27500000000000002</v>
      </c>
      <c r="E20" s="25">
        <v>0.27500000000000002</v>
      </c>
      <c r="F20" s="50">
        <f t="shared" ref="F20:F21" si="0">G20/$G$17</f>
        <v>0.29389312977099236</v>
      </c>
      <c r="G20" s="51">
        <v>231</v>
      </c>
    </row>
    <row r="21" spans="2:7" ht="19.5" customHeight="1" thickBot="1" x14ac:dyDescent="0.2">
      <c r="B21" s="20"/>
      <c r="C21" s="23" t="s">
        <v>35</v>
      </c>
      <c r="D21" s="24">
        <v>7.0000000000000001E-3</v>
      </c>
      <c r="E21" s="25">
        <v>8.9999999999999993E-3</v>
      </c>
      <c r="F21" s="52">
        <f t="shared" si="0"/>
        <v>7.6335877862595417E-3</v>
      </c>
      <c r="G21" s="53">
        <v>6</v>
      </c>
    </row>
    <row r="22" spans="2:7" ht="12.75" customHeight="1" thickTop="1" x14ac:dyDescent="0.15"/>
    <row r="23" spans="2:7" x14ac:dyDescent="0.15">
      <c r="B23" s="1" t="s">
        <v>277</v>
      </c>
    </row>
    <row r="24" spans="2:7" ht="14.25" thickBot="1" x14ac:dyDescent="0.2">
      <c r="F24" s="17" t="s">
        <v>33</v>
      </c>
      <c r="G24" s="18">
        <v>1218</v>
      </c>
    </row>
    <row r="25" spans="2:7" ht="14.25" thickTop="1" x14ac:dyDescent="0.15">
      <c r="B25" s="19"/>
      <c r="C25" s="28" t="s">
        <v>27</v>
      </c>
      <c r="D25" s="28" t="s">
        <v>28</v>
      </c>
      <c r="E25" s="29" t="s">
        <v>29</v>
      </c>
      <c r="F25" s="69" t="s">
        <v>30</v>
      </c>
      <c r="G25" s="70"/>
    </row>
    <row r="26" spans="2:7" ht="19.5" customHeight="1" thickBot="1" x14ac:dyDescent="0.2">
      <c r="B26" s="20"/>
      <c r="C26" s="32" t="s">
        <v>285</v>
      </c>
      <c r="D26" s="24">
        <v>0.36899999999999999</v>
      </c>
      <c r="E26" s="25">
        <v>0.48</v>
      </c>
      <c r="F26" s="52">
        <f>G26/G24</f>
        <v>0.45073891625615764</v>
      </c>
      <c r="G26" s="53">
        <v>549</v>
      </c>
    </row>
    <row r="27" spans="2:7" ht="12.75" customHeight="1" thickTop="1" x14ac:dyDescent="0.15"/>
    <row r="28" spans="2:7" x14ac:dyDescent="0.15">
      <c r="B28" s="1" t="s">
        <v>286</v>
      </c>
    </row>
    <row r="29" spans="2:7" ht="14.25" thickBot="1" x14ac:dyDescent="0.2">
      <c r="F29" s="17" t="s">
        <v>33</v>
      </c>
      <c r="G29" s="18">
        <v>282</v>
      </c>
    </row>
    <row r="30" spans="2:7" ht="14.25" thickTop="1" x14ac:dyDescent="0.15">
      <c r="B30" s="19"/>
      <c r="C30" s="28" t="s">
        <v>27</v>
      </c>
      <c r="D30" s="28" t="s">
        <v>28</v>
      </c>
      <c r="E30" s="29" t="s">
        <v>29</v>
      </c>
      <c r="F30" s="69" t="s">
        <v>30</v>
      </c>
      <c r="G30" s="70"/>
    </row>
    <row r="31" spans="2:7" ht="19.5" customHeight="1" thickBot="1" x14ac:dyDescent="0.2">
      <c r="B31" s="20"/>
      <c r="C31" s="32" t="s">
        <v>287</v>
      </c>
      <c r="D31" s="24">
        <v>0.41799999999999998</v>
      </c>
      <c r="E31" s="25">
        <v>0.61799999999999999</v>
      </c>
      <c r="F31" s="52">
        <f>G31/G29</f>
        <v>0.64184397163120566</v>
      </c>
      <c r="G31" s="53">
        <v>181</v>
      </c>
    </row>
    <row r="32" spans="2:7" ht="12.75" customHeight="1" thickTop="1" x14ac:dyDescent="0.15"/>
    <row r="33" spans="2:7" ht="12.75" customHeight="1" x14ac:dyDescent="0.15"/>
    <row r="34" spans="2:7" x14ac:dyDescent="0.15">
      <c r="B34" s="1" t="s">
        <v>128</v>
      </c>
    </row>
    <row r="35" spans="2:7" ht="14.25" thickBot="1" x14ac:dyDescent="0.2">
      <c r="F35" s="17" t="s">
        <v>33</v>
      </c>
      <c r="G35" s="18">
        <v>1218</v>
      </c>
    </row>
    <row r="36" spans="2:7" ht="16.5" customHeight="1" thickTop="1" x14ac:dyDescent="0.15">
      <c r="B36" s="19"/>
      <c r="C36" s="28" t="s">
        <v>27</v>
      </c>
      <c r="D36" s="28" t="s">
        <v>28</v>
      </c>
      <c r="E36" s="29" t="s">
        <v>29</v>
      </c>
      <c r="F36" s="69" t="s">
        <v>30</v>
      </c>
      <c r="G36" s="70"/>
    </row>
    <row r="37" spans="2:7" ht="19.5" customHeight="1" x14ac:dyDescent="0.15">
      <c r="B37" s="20" t="s">
        <v>26</v>
      </c>
      <c r="C37" s="32" t="s">
        <v>131</v>
      </c>
      <c r="D37" s="24" t="s">
        <v>102</v>
      </c>
      <c r="E37" s="25">
        <v>0.66328125000000004</v>
      </c>
      <c r="F37" s="50">
        <f>G37/$G$35</f>
        <v>0.63382594417077176</v>
      </c>
      <c r="G37" s="51">
        <v>772</v>
      </c>
    </row>
    <row r="38" spans="2:7" ht="19.5" customHeight="1" x14ac:dyDescent="0.15">
      <c r="B38" s="20" t="s">
        <v>31</v>
      </c>
      <c r="C38" s="32" t="s">
        <v>132</v>
      </c>
      <c r="D38" s="24" t="s">
        <v>102</v>
      </c>
      <c r="E38" s="25">
        <v>3.2031249999999997E-2</v>
      </c>
      <c r="F38" s="50">
        <f t="shared" ref="F38:F41" si="1">G38/$G$35</f>
        <v>5.0082101806239739E-2</v>
      </c>
      <c r="G38" s="51">
        <v>61</v>
      </c>
    </row>
    <row r="39" spans="2:7" ht="19.5" customHeight="1" x14ac:dyDescent="0.15">
      <c r="B39" s="20" t="s">
        <v>129</v>
      </c>
      <c r="C39" s="32" t="s">
        <v>133</v>
      </c>
      <c r="D39" s="24" t="s">
        <v>102</v>
      </c>
      <c r="E39" s="25">
        <v>0.25468750000000001</v>
      </c>
      <c r="F39" s="54">
        <f t="shared" si="1"/>
        <v>0.26108374384236455</v>
      </c>
      <c r="G39" s="55">
        <v>318</v>
      </c>
    </row>
    <row r="40" spans="2:7" ht="19.5" customHeight="1" x14ac:dyDescent="0.15">
      <c r="B40" s="20" t="s">
        <v>130</v>
      </c>
      <c r="C40" s="32" t="s">
        <v>134</v>
      </c>
      <c r="D40" s="24" t="s">
        <v>102</v>
      </c>
      <c r="E40" s="25">
        <v>3.4375000000000003E-2</v>
      </c>
      <c r="F40" s="54">
        <f t="shared" si="1"/>
        <v>4.3513957307060758E-2</v>
      </c>
      <c r="G40" s="55">
        <v>53</v>
      </c>
    </row>
    <row r="41" spans="2:7" ht="19.5" customHeight="1" thickBot="1" x14ac:dyDescent="0.2">
      <c r="B41" s="20"/>
      <c r="C41" s="32" t="s">
        <v>35</v>
      </c>
      <c r="D41" s="24" t="s">
        <v>102</v>
      </c>
      <c r="E41" s="25">
        <v>1.5625E-2</v>
      </c>
      <c r="F41" s="52">
        <f t="shared" si="1"/>
        <v>1.1494252873563218E-2</v>
      </c>
      <c r="G41" s="53">
        <v>14</v>
      </c>
    </row>
    <row r="42" spans="2:7" ht="12.75" customHeight="1" thickTop="1" x14ac:dyDescent="0.15"/>
    <row r="43" spans="2:7" ht="12.75" customHeight="1" x14ac:dyDescent="0.15"/>
    <row r="44" spans="2:7" x14ac:dyDescent="0.15">
      <c r="B44" s="1" t="s">
        <v>143</v>
      </c>
    </row>
    <row r="45" spans="2:7" ht="14.25" thickBot="1" x14ac:dyDescent="0.2">
      <c r="F45" s="17" t="s">
        <v>33</v>
      </c>
      <c r="G45" s="18">
        <v>1218</v>
      </c>
    </row>
    <row r="46" spans="2:7" ht="16.5" customHeight="1" thickTop="1" x14ac:dyDescent="0.15">
      <c r="B46" s="19"/>
      <c r="C46" s="28" t="s">
        <v>27</v>
      </c>
      <c r="D46" s="28" t="s">
        <v>28</v>
      </c>
      <c r="E46" s="29" t="s">
        <v>29</v>
      </c>
      <c r="F46" s="69" t="s">
        <v>30</v>
      </c>
      <c r="G46" s="70"/>
    </row>
    <row r="47" spans="2:7" ht="19.5" customHeight="1" x14ac:dyDescent="0.15">
      <c r="B47" s="20" t="s">
        <v>26</v>
      </c>
      <c r="C47" s="32" t="s">
        <v>90</v>
      </c>
      <c r="D47" s="24" t="s">
        <v>102</v>
      </c>
      <c r="E47" s="25">
        <v>4.0625000000000001E-2</v>
      </c>
      <c r="F47" s="50">
        <f>G47/$G$45</f>
        <v>2.3809523809523808E-2</v>
      </c>
      <c r="G47" s="51">
        <v>29</v>
      </c>
    </row>
    <row r="48" spans="2:7" ht="19.5" customHeight="1" x14ac:dyDescent="0.15">
      <c r="B48" s="20" t="s">
        <v>31</v>
      </c>
      <c r="C48" s="32" t="s">
        <v>136</v>
      </c>
      <c r="D48" s="24" t="s">
        <v>102</v>
      </c>
      <c r="E48" s="25">
        <v>4.4531250000000001E-2</v>
      </c>
      <c r="F48" s="50">
        <f t="shared" ref="F48:F55" si="2">G48/$G$45</f>
        <v>5.5829228243021348E-2</v>
      </c>
      <c r="G48" s="51">
        <v>68</v>
      </c>
    </row>
    <row r="49" spans="2:7" ht="19.5" customHeight="1" x14ac:dyDescent="0.15">
      <c r="B49" s="20" t="s">
        <v>32</v>
      </c>
      <c r="C49" s="32" t="s">
        <v>137</v>
      </c>
      <c r="D49" s="24" t="s">
        <v>102</v>
      </c>
      <c r="E49" s="25">
        <v>9.4531249999999997E-2</v>
      </c>
      <c r="F49" s="50">
        <f t="shared" si="2"/>
        <v>0.11001642036124795</v>
      </c>
      <c r="G49" s="51">
        <v>134</v>
      </c>
    </row>
    <row r="50" spans="2:7" ht="19.5" customHeight="1" x14ac:dyDescent="0.15">
      <c r="B50" s="20" t="s">
        <v>37</v>
      </c>
      <c r="C50" s="32" t="s">
        <v>138</v>
      </c>
      <c r="D50" s="24" t="s">
        <v>102</v>
      </c>
      <c r="E50" s="25">
        <v>0.15234375</v>
      </c>
      <c r="F50" s="54">
        <f t="shared" si="2"/>
        <v>0.15188834154351397</v>
      </c>
      <c r="G50" s="55">
        <v>185</v>
      </c>
    </row>
    <row r="51" spans="2:7" ht="19.5" customHeight="1" x14ac:dyDescent="0.15">
      <c r="B51" s="20" t="s">
        <v>38</v>
      </c>
      <c r="C51" s="32" t="s">
        <v>139</v>
      </c>
      <c r="D51" s="24" t="s">
        <v>102</v>
      </c>
      <c r="E51" s="25">
        <v>0.13671875</v>
      </c>
      <c r="F51" s="54">
        <f t="shared" si="2"/>
        <v>0.15353037766830871</v>
      </c>
      <c r="G51" s="55">
        <v>187</v>
      </c>
    </row>
    <row r="52" spans="2:7" ht="19.5" customHeight="1" x14ac:dyDescent="0.15">
      <c r="B52" s="20" t="s">
        <v>39</v>
      </c>
      <c r="C52" s="32" t="s">
        <v>140</v>
      </c>
      <c r="D52" s="24" t="s">
        <v>102</v>
      </c>
      <c r="E52" s="25">
        <v>0.21875</v>
      </c>
      <c r="F52" s="54">
        <f t="shared" si="2"/>
        <v>0.180623973727422</v>
      </c>
      <c r="G52" s="55">
        <v>220</v>
      </c>
    </row>
    <row r="53" spans="2:7" ht="19.5" customHeight="1" x14ac:dyDescent="0.15">
      <c r="B53" s="20" t="s">
        <v>40</v>
      </c>
      <c r="C53" s="32" t="s">
        <v>141</v>
      </c>
      <c r="D53" s="24" t="s">
        <v>102</v>
      </c>
      <c r="E53" s="25">
        <v>0.1953125</v>
      </c>
      <c r="F53" s="54">
        <f t="shared" si="2"/>
        <v>0.20607553366174056</v>
      </c>
      <c r="G53" s="55">
        <v>251</v>
      </c>
    </row>
    <row r="54" spans="2:7" ht="19.5" customHeight="1" x14ac:dyDescent="0.15">
      <c r="B54" s="20" t="s">
        <v>41</v>
      </c>
      <c r="C54" s="32" t="s">
        <v>142</v>
      </c>
      <c r="D54" s="24" t="s">
        <v>102</v>
      </c>
      <c r="E54" s="25">
        <v>9.6093750000000006E-2</v>
      </c>
      <c r="F54" s="54">
        <f t="shared" si="2"/>
        <v>9.1954022988505746E-2</v>
      </c>
      <c r="G54" s="55">
        <v>112</v>
      </c>
    </row>
    <row r="55" spans="2:7" ht="19.5" customHeight="1" thickBot="1" x14ac:dyDescent="0.2">
      <c r="B55" s="20"/>
      <c r="C55" s="23" t="s">
        <v>35</v>
      </c>
      <c r="D55" s="24" t="s">
        <v>102</v>
      </c>
      <c r="E55" s="25">
        <v>2.1093750000000001E-2</v>
      </c>
      <c r="F55" s="52">
        <f t="shared" si="2"/>
        <v>2.6272577996715927E-2</v>
      </c>
      <c r="G55" s="53">
        <v>32</v>
      </c>
    </row>
    <row r="56" spans="2:7" ht="14.25" thickTop="1" x14ac:dyDescent="0.15"/>
  </sheetData>
  <mergeCells count="7">
    <mergeCell ref="F5:G5"/>
    <mergeCell ref="F18:G18"/>
    <mergeCell ref="F12:G12"/>
    <mergeCell ref="F36:G36"/>
    <mergeCell ref="F46:G46"/>
    <mergeCell ref="F25:G25"/>
    <mergeCell ref="F30:G30"/>
  </mergeCells>
  <phoneticPr fontId="2"/>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16384" width="9" style="1"/>
  </cols>
  <sheetData>
    <row r="1" spans="2:7" ht="12.75" customHeight="1" x14ac:dyDescent="0.15"/>
    <row r="2" spans="2:7" x14ac:dyDescent="0.15">
      <c r="B2" s="1" t="s">
        <v>144</v>
      </c>
    </row>
    <row r="3" spans="2:7" ht="14.25" thickBot="1" x14ac:dyDescent="0.2">
      <c r="F3" s="17" t="s">
        <v>33</v>
      </c>
      <c r="G3" s="18">
        <v>1218</v>
      </c>
    </row>
    <row r="4" spans="2:7" ht="16.5" customHeight="1" thickTop="1" x14ac:dyDescent="0.15">
      <c r="B4" s="19"/>
      <c r="C4" s="28" t="s">
        <v>27</v>
      </c>
      <c r="D4" s="28" t="s">
        <v>28</v>
      </c>
      <c r="E4" s="29" t="s">
        <v>29</v>
      </c>
      <c r="F4" s="69" t="s">
        <v>30</v>
      </c>
      <c r="G4" s="70"/>
    </row>
    <row r="5" spans="2:7" ht="19.5" customHeight="1" x14ac:dyDescent="0.15">
      <c r="B5" s="20" t="s">
        <v>26</v>
      </c>
      <c r="C5" s="32" t="s">
        <v>145</v>
      </c>
      <c r="D5" s="24" t="s">
        <v>102</v>
      </c>
      <c r="E5" s="25">
        <v>0.12890625</v>
      </c>
      <c r="F5" s="50">
        <f>G5/$G$3</f>
        <v>0.1116584564860427</v>
      </c>
      <c r="G5" s="51">
        <v>136</v>
      </c>
    </row>
    <row r="6" spans="2:7" ht="19.5" customHeight="1" x14ac:dyDescent="0.15">
      <c r="B6" s="20" t="s">
        <v>31</v>
      </c>
      <c r="C6" s="32" t="s">
        <v>146</v>
      </c>
      <c r="D6" s="24" t="s">
        <v>102</v>
      </c>
      <c r="E6" s="25">
        <v>0.45078125000000002</v>
      </c>
      <c r="F6" s="50">
        <f t="shared" ref="F6:F9" si="0">G6/$G$3</f>
        <v>0.44417077175697867</v>
      </c>
      <c r="G6" s="51">
        <v>541</v>
      </c>
    </row>
    <row r="7" spans="2:7" ht="19.5" customHeight="1" x14ac:dyDescent="0.15">
      <c r="B7" s="20" t="s">
        <v>129</v>
      </c>
      <c r="C7" s="32" t="s">
        <v>147</v>
      </c>
      <c r="D7" s="24" t="s">
        <v>102</v>
      </c>
      <c r="E7" s="25">
        <v>0.31718750000000001</v>
      </c>
      <c r="F7" s="54">
        <f t="shared" si="0"/>
        <v>0.3251231527093596</v>
      </c>
      <c r="G7" s="55">
        <v>396</v>
      </c>
    </row>
    <row r="8" spans="2:7" ht="19.5" customHeight="1" x14ac:dyDescent="0.15">
      <c r="B8" s="20" t="s">
        <v>130</v>
      </c>
      <c r="C8" s="32" t="s">
        <v>148</v>
      </c>
      <c r="D8" s="24" t="s">
        <v>102</v>
      </c>
      <c r="E8" s="25">
        <v>8.2812499999999997E-2</v>
      </c>
      <c r="F8" s="54">
        <f t="shared" si="0"/>
        <v>0.10509031198686371</v>
      </c>
      <c r="G8" s="55">
        <v>128</v>
      </c>
    </row>
    <row r="9" spans="2:7" ht="19.5" customHeight="1" thickBot="1" x14ac:dyDescent="0.2">
      <c r="B9" s="20"/>
      <c r="C9" s="32" t="s">
        <v>35</v>
      </c>
      <c r="D9" s="24" t="s">
        <v>102</v>
      </c>
      <c r="E9" s="25">
        <v>2.0312500000000001E-2</v>
      </c>
      <c r="F9" s="52">
        <f t="shared" si="0"/>
        <v>1.3957307060755337E-2</v>
      </c>
      <c r="G9" s="53">
        <v>17</v>
      </c>
    </row>
    <row r="10" spans="2:7" ht="19.5" customHeight="1" thickTop="1" x14ac:dyDescent="0.15">
      <c r="B10" s="15"/>
      <c r="C10" s="15"/>
      <c r="D10" s="16"/>
      <c r="E10" s="16"/>
      <c r="F10" s="16"/>
    </row>
  </sheetData>
  <mergeCells count="1">
    <mergeCell ref="F4:G4"/>
  </mergeCells>
  <phoneticPr fontId="2"/>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16384" width="9" style="1"/>
  </cols>
  <sheetData>
    <row r="1" spans="2:7" ht="12.75" customHeight="1" x14ac:dyDescent="0.15"/>
    <row r="2" spans="2:7" x14ac:dyDescent="0.15">
      <c r="B2" s="1" t="s">
        <v>149</v>
      </c>
    </row>
    <row r="3" spans="2:7" ht="14.25" thickBot="1" x14ac:dyDescent="0.2">
      <c r="F3" s="17" t="s">
        <v>33</v>
      </c>
      <c r="G3" s="18">
        <v>1218</v>
      </c>
    </row>
    <row r="4" spans="2:7" ht="16.5" customHeight="1" thickTop="1" x14ac:dyDescent="0.15">
      <c r="B4" s="19"/>
      <c r="C4" s="28" t="s">
        <v>27</v>
      </c>
      <c r="D4" s="28" t="s">
        <v>28</v>
      </c>
      <c r="E4" s="29" t="s">
        <v>29</v>
      </c>
      <c r="F4" s="69" t="s">
        <v>30</v>
      </c>
      <c r="G4" s="70"/>
    </row>
    <row r="5" spans="2:7" ht="30" customHeight="1" x14ac:dyDescent="0.15">
      <c r="B5" s="20" t="s">
        <v>26</v>
      </c>
      <c r="C5" s="33" t="s">
        <v>158</v>
      </c>
      <c r="D5" s="24">
        <v>0.504</v>
      </c>
      <c r="E5" s="25">
        <v>0.52656250000000004</v>
      </c>
      <c r="F5" s="50">
        <f>G5/$G$3</f>
        <v>0.31773399014778325</v>
      </c>
      <c r="G5" s="51">
        <v>387</v>
      </c>
    </row>
    <row r="6" spans="2:7" ht="19.5" customHeight="1" x14ac:dyDescent="0.15">
      <c r="B6" s="20" t="s">
        <v>31</v>
      </c>
      <c r="C6" s="33" t="s">
        <v>157</v>
      </c>
      <c r="D6" s="24" t="s">
        <v>102</v>
      </c>
      <c r="E6" s="25" t="s">
        <v>102</v>
      </c>
      <c r="F6" s="50">
        <f t="shared" ref="F6:F15" si="0">G6/$G$3</f>
        <v>0.61412151067323484</v>
      </c>
      <c r="G6" s="51">
        <v>748</v>
      </c>
    </row>
    <row r="7" spans="2:7" ht="19.5" customHeight="1" x14ac:dyDescent="0.15">
      <c r="B7" s="20" t="s">
        <v>32</v>
      </c>
      <c r="C7" s="32" t="s">
        <v>150</v>
      </c>
      <c r="D7" s="24">
        <v>0.27300000000000002</v>
      </c>
      <c r="E7" s="25">
        <v>0.2734375</v>
      </c>
      <c r="F7" s="50">
        <f t="shared" si="0"/>
        <v>0.55090311986863716</v>
      </c>
      <c r="G7" s="51">
        <v>671</v>
      </c>
    </row>
    <row r="8" spans="2:7" ht="19.5" customHeight="1" x14ac:dyDescent="0.15">
      <c r="B8" s="20" t="s">
        <v>37</v>
      </c>
      <c r="C8" s="32" t="s">
        <v>151</v>
      </c>
      <c r="D8" s="24">
        <v>0.53700000000000003</v>
      </c>
      <c r="E8" s="25">
        <v>0.55546874999999996</v>
      </c>
      <c r="F8" s="54">
        <f t="shared" si="0"/>
        <v>0.81280788177339902</v>
      </c>
      <c r="G8" s="55">
        <v>990</v>
      </c>
    </row>
    <row r="9" spans="2:7" ht="19.5" customHeight="1" x14ac:dyDescent="0.15">
      <c r="B9" s="20" t="s">
        <v>38</v>
      </c>
      <c r="C9" s="32" t="s">
        <v>152</v>
      </c>
      <c r="D9" s="24">
        <v>0.08</v>
      </c>
      <c r="E9" s="25">
        <v>8.2812499999999997E-2</v>
      </c>
      <c r="F9" s="54">
        <f t="shared" si="0"/>
        <v>0.32840722495894908</v>
      </c>
      <c r="G9" s="55">
        <v>400</v>
      </c>
    </row>
    <row r="10" spans="2:7" ht="19.5" customHeight="1" x14ac:dyDescent="0.15">
      <c r="B10" s="20" t="s">
        <v>39</v>
      </c>
      <c r="C10" s="32" t="s">
        <v>153</v>
      </c>
      <c r="D10" s="24">
        <v>0.25700000000000001</v>
      </c>
      <c r="E10" s="25">
        <v>0.25</v>
      </c>
      <c r="F10" s="54">
        <f t="shared" si="0"/>
        <v>0.53940886699507384</v>
      </c>
      <c r="G10" s="55">
        <v>657</v>
      </c>
    </row>
    <row r="11" spans="2:7" ht="19.5" customHeight="1" x14ac:dyDescent="0.15">
      <c r="B11" s="20" t="s">
        <v>40</v>
      </c>
      <c r="C11" s="32" t="s">
        <v>154</v>
      </c>
      <c r="D11" s="24">
        <v>0.128</v>
      </c>
      <c r="E11" s="25">
        <v>0.10859375</v>
      </c>
      <c r="F11" s="54">
        <f t="shared" si="0"/>
        <v>0.34318555008210183</v>
      </c>
      <c r="G11" s="55">
        <v>418</v>
      </c>
    </row>
    <row r="12" spans="2:7" ht="19.5" customHeight="1" x14ac:dyDescent="0.15">
      <c r="B12" s="20" t="s">
        <v>41</v>
      </c>
      <c r="C12" s="33" t="s">
        <v>155</v>
      </c>
      <c r="D12" s="24">
        <v>3.4000000000000002E-2</v>
      </c>
      <c r="E12" s="25">
        <v>3.0468749999999999E-2</v>
      </c>
      <c r="F12" s="54">
        <f t="shared" si="0"/>
        <v>0.15599343185550082</v>
      </c>
      <c r="G12" s="55">
        <v>190</v>
      </c>
    </row>
    <row r="13" spans="2:7" ht="19.5" customHeight="1" x14ac:dyDescent="0.15">
      <c r="B13" s="20" t="s">
        <v>42</v>
      </c>
      <c r="C13" s="32" t="s">
        <v>52</v>
      </c>
      <c r="D13" s="24">
        <v>0.01</v>
      </c>
      <c r="E13" s="25">
        <v>1.6406250000000001E-2</v>
      </c>
      <c r="F13" s="54">
        <f t="shared" si="0"/>
        <v>1.4778325123152709E-2</v>
      </c>
      <c r="G13" s="55">
        <v>18</v>
      </c>
    </row>
    <row r="14" spans="2:7" ht="19.5" customHeight="1" x14ac:dyDescent="0.15">
      <c r="B14" s="20" t="s">
        <v>43</v>
      </c>
      <c r="C14" s="32" t="s">
        <v>156</v>
      </c>
      <c r="D14" s="24">
        <v>5.5E-2</v>
      </c>
      <c r="E14" s="25">
        <v>4.1406249999999999E-2</v>
      </c>
      <c r="F14" s="54">
        <f t="shared" si="0"/>
        <v>2.6272577996715927E-2</v>
      </c>
      <c r="G14" s="55">
        <v>32</v>
      </c>
    </row>
    <row r="15" spans="2:7" ht="19.5" customHeight="1" thickBot="1" x14ac:dyDescent="0.2">
      <c r="B15" s="20"/>
      <c r="C15" s="23" t="s">
        <v>35</v>
      </c>
      <c r="D15" s="24">
        <v>3.1E-2</v>
      </c>
      <c r="E15" s="25">
        <v>0.11484374999999999</v>
      </c>
      <c r="F15" s="52">
        <f t="shared" si="0"/>
        <v>1.0673234811165846E-2</v>
      </c>
      <c r="G15" s="53">
        <v>13</v>
      </c>
    </row>
    <row r="16" spans="2:7" ht="12.75" customHeight="1" thickTop="1" x14ac:dyDescent="0.15"/>
    <row r="17" spans="2:7" ht="12.75" customHeight="1" x14ac:dyDescent="0.15"/>
    <row r="18" spans="2:7" x14ac:dyDescent="0.15">
      <c r="B18" s="1" t="s">
        <v>159</v>
      </c>
    </row>
    <row r="19" spans="2:7" ht="14.25" thickBot="1" x14ac:dyDescent="0.2">
      <c r="F19" s="17" t="s">
        <v>33</v>
      </c>
      <c r="G19" s="18">
        <v>1218</v>
      </c>
    </row>
    <row r="20" spans="2:7" ht="16.5" customHeight="1" thickTop="1" x14ac:dyDescent="0.15">
      <c r="B20" s="19"/>
      <c r="C20" s="28" t="s">
        <v>27</v>
      </c>
      <c r="D20" s="28" t="s">
        <v>28</v>
      </c>
      <c r="E20" s="29" t="s">
        <v>29</v>
      </c>
      <c r="F20" s="69" t="s">
        <v>30</v>
      </c>
      <c r="G20" s="70"/>
    </row>
    <row r="21" spans="2:7" ht="19.5" customHeight="1" x14ac:dyDescent="0.15">
      <c r="B21" s="20" t="s">
        <v>26</v>
      </c>
      <c r="C21" s="33" t="s">
        <v>160</v>
      </c>
      <c r="D21" s="24">
        <v>0.34</v>
      </c>
      <c r="E21" s="25">
        <v>0.34921875000000002</v>
      </c>
      <c r="F21" s="50">
        <f>G21/$G$19</f>
        <v>0.37931034482758619</v>
      </c>
      <c r="G21" s="51">
        <v>462</v>
      </c>
    </row>
    <row r="22" spans="2:7" ht="19.5" customHeight="1" x14ac:dyDescent="0.15">
      <c r="B22" s="20" t="s">
        <v>31</v>
      </c>
      <c r="C22" s="33" t="s">
        <v>161</v>
      </c>
      <c r="D22" s="24">
        <v>0.109</v>
      </c>
      <c r="E22" s="25">
        <v>0.11562500000000001</v>
      </c>
      <c r="F22" s="50">
        <f t="shared" ref="F22:F32" si="1">G22/$G$19</f>
        <v>0.17323481116584566</v>
      </c>
      <c r="G22" s="51">
        <v>211</v>
      </c>
    </row>
    <row r="23" spans="2:7" ht="19.5" customHeight="1" x14ac:dyDescent="0.15">
      <c r="B23" s="20" t="s">
        <v>32</v>
      </c>
      <c r="C23" s="32" t="s">
        <v>162</v>
      </c>
      <c r="D23" s="24">
        <v>0.14099999999999999</v>
      </c>
      <c r="E23" s="25">
        <v>0.125</v>
      </c>
      <c r="F23" s="50">
        <f t="shared" si="1"/>
        <v>9.2775041050903118E-2</v>
      </c>
      <c r="G23" s="51">
        <v>113</v>
      </c>
    </row>
    <row r="24" spans="2:7" ht="19.5" customHeight="1" x14ac:dyDescent="0.15">
      <c r="B24" s="20" t="s">
        <v>37</v>
      </c>
      <c r="C24" s="32" t="s">
        <v>163</v>
      </c>
      <c r="D24" s="24">
        <v>0.11700000000000001</v>
      </c>
      <c r="E24" s="25">
        <v>0.121875</v>
      </c>
      <c r="F24" s="54">
        <f t="shared" si="1"/>
        <v>0.10509031198686371</v>
      </c>
      <c r="G24" s="55">
        <v>128</v>
      </c>
    </row>
    <row r="25" spans="2:7" ht="19.5" customHeight="1" x14ac:dyDescent="0.15">
      <c r="B25" s="20" t="s">
        <v>38</v>
      </c>
      <c r="C25" s="32" t="s">
        <v>164</v>
      </c>
      <c r="D25" s="24">
        <v>0.49199999999999999</v>
      </c>
      <c r="E25" s="25">
        <v>0.5234375</v>
      </c>
      <c r="F25" s="54">
        <f t="shared" si="1"/>
        <v>0.3891625615763547</v>
      </c>
      <c r="G25" s="55">
        <v>474</v>
      </c>
    </row>
    <row r="26" spans="2:7" ht="19.5" customHeight="1" x14ac:dyDescent="0.15">
      <c r="B26" s="20" t="s">
        <v>39</v>
      </c>
      <c r="C26" s="32" t="s">
        <v>165</v>
      </c>
      <c r="D26" s="24">
        <v>0.52300000000000002</v>
      </c>
      <c r="E26" s="25">
        <v>0.52031249999999996</v>
      </c>
      <c r="F26" s="54">
        <f t="shared" si="1"/>
        <v>0.590311986863711</v>
      </c>
      <c r="G26" s="55">
        <v>719</v>
      </c>
    </row>
    <row r="27" spans="2:7" ht="19.5" customHeight="1" x14ac:dyDescent="0.15">
      <c r="B27" s="20" t="s">
        <v>40</v>
      </c>
      <c r="C27" s="32" t="s">
        <v>166</v>
      </c>
      <c r="D27" s="24">
        <v>1.4E-2</v>
      </c>
      <c r="E27" s="25">
        <v>1.7187500000000001E-2</v>
      </c>
      <c r="F27" s="54">
        <f t="shared" si="1"/>
        <v>1.9704433497536946E-2</v>
      </c>
      <c r="G27" s="55">
        <v>24</v>
      </c>
    </row>
    <row r="28" spans="2:7" ht="19.5" customHeight="1" x14ac:dyDescent="0.15">
      <c r="B28" s="20" t="s">
        <v>41</v>
      </c>
      <c r="C28" s="33" t="s">
        <v>167</v>
      </c>
      <c r="D28" s="24">
        <v>0.13800000000000001</v>
      </c>
      <c r="E28" s="25">
        <v>0.1046875</v>
      </c>
      <c r="F28" s="54">
        <f t="shared" si="1"/>
        <v>0.10016420361247948</v>
      </c>
      <c r="G28" s="55">
        <v>122</v>
      </c>
    </row>
    <row r="29" spans="2:7" ht="30" customHeight="1" x14ac:dyDescent="0.15">
      <c r="B29" s="20" t="s">
        <v>42</v>
      </c>
      <c r="C29" s="33" t="s">
        <v>168</v>
      </c>
      <c r="D29" s="24">
        <v>1.7999999999999999E-2</v>
      </c>
      <c r="E29" s="25">
        <v>1.6406250000000001E-2</v>
      </c>
      <c r="F29" s="54">
        <f t="shared" si="1"/>
        <v>1.7241379310344827E-2</v>
      </c>
      <c r="G29" s="55">
        <v>21</v>
      </c>
    </row>
    <row r="30" spans="2:7" ht="19.5" customHeight="1" x14ac:dyDescent="0.15">
      <c r="B30" s="20" t="s">
        <v>43</v>
      </c>
      <c r="C30" s="32" t="s">
        <v>52</v>
      </c>
      <c r="D30" s="24">
        <v>6.0000000000000001E-3</v>
      </c>
      <c r="E30" s="25">
        <v>8.5937500000000007E-3</v>
      </c>
      <c r="F30" s="54">
        <f t="shared" si="1"/>
        <v>6.5681444991789817E-3</v>
      </c>
      <c r="G30" s="55">
        <v>8</v>
      </c>
    </row>
    <row r="31" spans="2:7" ht="19.5" customHeight="1" x14ac:dyDescent="0.15">
      <c r="B31" s="20" t="s">
        <v>44</v>
      </c>
      <c r="C31" s="32" t="s">
        <v>169</v>
      </c>
      <c r="D31" s="24" t="s">
        <v>135</v>
      </c>
      <c r="E31" s="25" t="s">
        <v>135</v>
      </c>
      <c r="F31" s="54">
        <f t="shared" si="1"/>
        <v>2.7093596059113302E-2</v>
      </c>
      <c r="G31" s="55">
        <v>33</v>
      </c>
    </row>
    <row r="32" spans="2:7" ht="19.5" customHeight="1" thickBot="1" x14ac:dyDescent="0.2">
      <c r="B32" s="20"/>
      <c r="C32" s="23" t="s">
        <v>35</v>
      </c>
      <c r="D32" s="24">
        <v>3.9E-2</v>
      </c>
      <c r="E32" s="25">
        <v>9.765625E-2</v>
      </c>
      <c r="F32" s="52">
        <f t="shared" si="1"/>
        <v>1.3136288998357963E-2</v>
      </c>
      <c r="G32" s="53">
        <v>16</v>
      </c>
    </row>
    <row r="33" spans="2:7" ht="12.75" customHeight="1" thickTop="1" x14ac:dyDescent="0.15"/>
    <row r="34" spans="2:7" ht="12.75" customHeight="1" x14ac:dyDescent="0.15"/>
    <row r="35" spans="2:7" x14ac:dyDescent="0.15">
      <c r="B35" s="1" t="s">
        <v>173</v>
      </c>
    </row>
    <row r="36" spans="2:7" x14ac:dyDescent="0.15">
      <c r="B36" s="1" t="s">
        <v>174</v>
      </c>
    </row>
    <row r="37" spans="2:7" ht="14.25" thickBot="1" x14ac:dyDescent="0.2">
      <c r="F37" s="17" t="s">
        <v>33</v>
      </c>
      <c r="G37" s="18">
        <v>1218</v>
      </c>
    </row>
    <row r="38" spans="2:7" ht="16.5" customHeight="1" thickTop="1" x14ac:dyDescent="0.15">
      <c r="B38" s="19"/>
      <c r="C38" s="28" t="s">
        <v>27</v>
      </c>
      <c r="D38" s="28" t="s">
        <v>28</v>
      </c>
      <c r="E38" s="29" t="s">
        <v>29</v>
      </c>
      <c r="F38" s="69" t="s">
        <v>30</v>
      </c>
      <c r="G38" s="70"/>
    </row>
    <row r="39" spans="2:7" ht="19.5" customHeight="1" x14ac:dyDescent="0.15">
      <c r="B39" s="20" t="s">
        <v>26</v>
      </c>
      <c r="C39" s="23" t="s">
        <v>176</v>
      </c>
      <c r="D39" s="24">
        <v>9.2999999999999999E-2</v>
      </c>
      <c r="E39" s="25">
        <v>0.14531250000000001</v>
      </c>
      <c r="F39" s="50">
        <f>G39/$G$37</f>
        <v>7.7175697865353041E-2</v>
      </c>
      <c r="G39" s="51">
        <v>94</v>
      </c>
    </row>
    <row r="40" spans="2:7" ht="19.5" customHeight="1" x14ac:dyDescent="0.15">
      <c r="B40" s="20" t="s">
        <v>31</v>
      </c>
      <c r="C40" s="23" t="s">
        <v>177</v>
      </c>
      <c r="D40" s="24">
        <v>0.52500000000000002</v>
      </c>
      <c r="E40" s="25">
        <v>0.60312500000000002</v>
      </c>
      <c r="F40" s="50">
        <f t="shared" ref="F40:F43" si="2">G40/$G$37</f>
        <v>0.53530377668308704</v>
      </c>
      <c r="G40" s="51">
        <v>652</v>
      </c>
    </row>
    <row r="41" spans="2:7" ht="19.5" customHeight="1" x14ac:dyDescent="0.15">
      <c r="B41" s="20" t="s">
        <v>129</v>
      </c>
      <c r="C41" s="23" t="s">
        <v>178</v>
      </c>
      <c r="D41" s="24">
        <v>0.29699999999999999</v>
      </c>
      <c r="E41" s="25">
        <v>0.19687499999999999</v>
      </c>
      <c r="F41" s="54">
        <f t="shared" si="2"/>
        <v>0.31855500821018062</v>
      </c>
      <c r="G41" s="55">
        <v>388</v>
      </c>
    </row>
    <row r="42" spans="2:7" ht="19.5" customHeight="1" x14ac:dyDescent="0.15">
      <c r="B42" s="20" t="s">
        <v>175</v>
      </c>
      <c r="C42" s="23" t="s">
        <v>179</v>
      </c>
      <c r="D42" s="24">
        <v>6.2E-2</v>
      </c>
      <c r="E42" s="25">
        <v>3.90625E-2</v>
      </c>
      <c r="F42" s="54">
        <f t="shared" si="2"/>
        <v>5.5008210180623976E-2</v>
      </c>
      <c r="G42" s="55">
        <v>67</v>
      </c>
    </row>
    <row r="43" spans="2:7" ht="19.5" customHeight="1" thickBot="1" x14ac:dyDescent="0.2">
      <c r="B43" s="20"/>
      <c r="C43" s="23" t="s">
        <v>35</v>
      </c>
      <c r="D43" s="24">
        <v>2.3E-2</v>
      </c>
      <c r="E43" s="25">
        <v>1.5625E-2</v>
      </c>
      <c r="F43" s="52">
        <f t="shared" si="2"/>
        <v>1.3957307060755337E-2</v>
      </c>
      <c r="G43" s="53">
        <v>17</v>
      </c>
    </row>
    <row r="44" spans="2:7" ht="12.75" customHeight="1" thickTop="1" x14ac:dyDescent="0.15"/>
    <row r="45" spans="2:7" ht="14.25" thickTop="1" x14ac:dyDescent="0.15">
      <c r="B45" s="1" t="s">
        <v>251</v>
      </c>
    </row>
    <row r="46" spans="2:7" ht="14.25" thickBot="1" x14ac:dyDescent="0.2">
      <c r="F46" s="17" t="s">
        <v>33</v>
      </c>
      <c r="G46" s="18">
        <v>282</v>
      </c>
    </row>
    <row r="47" spans="2:7" ht="16.5" customHeight="1" thickTop="1" x14ac:dyDescent="0.15">
      <c r="B47" s="19"/>
      <c r="C47" s="28" t="s">
        <v>27</v>
      </c>
      <c r="D47" s="28" t="s">
        <v>28</v>
      </c>
      <c r="E47" s="29" t="s">
        <v>29</v>
      </c>
      <c r="F47" s="69" t="s">
        <v>30</v>
      </c>
      <c r="G47" s="70"/>
    </row>
    <row r="48" spans="2:7" ht="30" customHeight="1" thickBot="1" x14ac:dyDescent="0.2">
      <c r="B48" s="20"/>
      <c r="C48" s="33" t="s">
        <v>252</v>
      </c>
      <c r="D48" s="24">
        <v>0.498</v>
      </c>
      <c r="E48" s="25">
        <v>0.72929936305732479</v>
      </c>
      <c r="F48" s="52">
        <f>G48/G46</f>
        <v>0.6028368794326241</v>
      </c>
      <c r="G48" s="53">
        <v>170</v>
      </c>
    </row>
    <row r="49" spans="2:7" ht="12.75" customHeight="1" thickTop="1" x14ac:dyDescent="0.15"/>
    <row r="50" spans="2:7" x14ac:dyDescent="0.15">
      <c r="B50" s="1" t="s">
        <v>279</v>
      </c>
    </row>
    <row r="51" spans="2:7" ht="14.25" thickBot="1" x14ac:dyDescent="0.2">
      <c r="B51" s="1" t="s">
        <v>283</v>
      </c>
      <c r="F51" s="17" t="s">
        <v>33</v>
      </c>
      <c r="G51" s="18">
        <v>1218</v>
      </c>
    </row>
    <row r="52" spans="2:7" ht="14.25" thickTop="1" x14ac:dyDescent="0.15">
      <c r="B52" s="19"/>
      <c r="C52" s="28" t="s">
        <v>27</v>
      </c>
      <c r="D52" s="28" t="s">
        <v>28</v>
      </c>
      <c r="E52" s="29" t="s">
        <v>29</v>
      </c>
      <c r="F52" s="69" t="s">
        <v>30</v>
      </c>
      <c r="G52" s="70"/>
    </row>
    <row r="53" spans="2:7" ht="19.5" customHeight="1" thickBot="1" x14ac:dyDescent="0.2">
      <c r="B53" s="20"/>
      <c r="C53" s="32" t="s">
        <v>278</v>
      </c>
      <c r="D53" s="24">
        <v>0.56499999999999995</v>
      </c>
      <c r="E53" s="25">
        <v>0.69</v>
      </c>
      <c r="F53" s="52">
        <f>G53/G51</f>
        <v>0.60673234811165844</v>
      </c>
      <c r="G53" s="53">
        <v>739</v>
      </c>
    </row>
    <row r="54" spans="2:7" ht="12.75" customHeight="1" thickTop="1" x14ac:dyDescent="0.15"/>
    <row r="55" spans="2:7" x14ac:dyDescent="0.15">
      <c r="B55" s="1" t="s">
        <v>280</v>
      </c>
    </row>
    <row r="56" spans="2:7" ht="14.25" thickBot="1" x14ac:dyDescent="0.2">
      <c r="B56" s="1" t="s">
        <v>284</v>
      </c>
      <c r="F56" s="17" t="s">
        <v>33</v>
      </c>
      <c r="G56" s="18">
        <v>282</v>
      </c>
    </row>
    <row r="57" spans="2:7" ht="14.25" thickTop="1" x14ac:dyDescent="0.15">
      <c r="B57" s="19"/>
      <c r="C57" s="28" t="s">
        <v>27</v>
      </c>
      <c r="D57" s="28" t="s">
        <v>28</v>
      </c>
      <c r="E57" s="29" t="s">
        <v>29</v>
      </c>
      <c r="F57" s="69" t="s">
        <v>30</v>
      </c>
      <c r="G57" s="70"/>
    </row>
    <row r="58" spans="2:7" ht="19.5" customHeight="1" thickBot="1" x14ac:dyDescent="0.2">
      <c r="B58" s="20"/>
      <c r="C58" s="32" t="s">
        <v>278</v>
      </c>
      <c r="D58" s="24">
        <v>0.42499999999999999</v>
      </c>
      <c r="E58" s="25">
        <v>0.63700000000000001</v>
      </c>
      <c r="F58" s="52">
        <f>G58/G56</f>
        <v>0.599290780141844</v>
      </c>
      <c r="G58" s="53">
        <v>169</v>
      </c>
    </row>
    <row r="59" spans="2:7" ht="14.25" thickTop="1" x14ac:dyDescent="0.15"/>
  </sheetData>
  <mergeCells count="6">
    <mergeCell ref="F52:G52"/>
    <mergeCell ref="F57:G57"/>
    <mergeCell ref="F38:G38"/>
    <mergeCell ref="F47:G47"/>
    <mergeCell ref="F4:G4"/>
    <mergeCell ref="F20:G20"/>
  </mergeCells>
  <phoneticPr fontId="2"/>
  <pageMargins left="0.7" right="0.7" top="0.75" bottom="0.75" header="0.3" footer="0.3"/>
  <pageSetup paperSize="9" scale="91" orientation="portrait"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16384" width="9" style="1"/>
  </cols>
  <sheetData>
    <row r="1" spans="2:7" ht="12.75" customHeight="1" x14ac:dyDescent="0.15"/>
    <row r="2" spans="2:7" x14ac:dyDescent="0.15">
      <c r="B2" s="1" t="s">
        <v>180</v>
      </c>
    </row>
    <row r="3" spans="2:7" x14ac:dyDescent="0.15">
      <c r="B3" s="1" t="s">
        <v>181</v>
      </c>
    </row>
    <row r="4" spans="2:7" ht="14.25" thickBot="1" x14ac:dyDescent="0.2">
      <c r="F4" s="17" t="s">
        <v>33</v>
      </c>
      <c r="G4" s="18">
        <v>1218</v>
      </c>
    </row>
    <row r="5" spans="2:7" ht="16.5" customHeight="1" thickTop="1" x14ac:dyDescent="0.15">
      <c r="B5" s="19"/>
      <c r="C5" s="28" t="s">
        <v>27</v>
      </c>
      <c r="D5" s="28" t="s">
        <v>28</v>
      </c>
      <c r="E5" s="29" t="s">
        <v>29</v>
      </c>
      <c r="F5" s="69" t="s">
        <v>30</v>
      </c>
      <c r="G5" s="70"/>
    </row>
    <row r="6" spans="2:7" ht="19.5" customHeight="1" x14ac:dyDescent="0.15">
      <c r="B6" s="20" t="s">
        <v>26</v>
      </c>
      <c r="C6" s="23" t="s">
        <v>182</v>
      </c>
      <c r="D6" s="24">
        <v>0.55500000000000005</v>
      </c>
      <c r="E6" s="25">
        <v>0.61796874999999996</v>
      </c>
      <c r="F6" s="50">
        <f>G6/$G$4</f>
        <v>0.59195402298850575</v>
      </c>
      <c r="G6" s="51">
        <v>721</v>
      </c>
    </row>
    <row r="7" spans="2:7" ht="19.5" customHeight="1" x14ac:dyDescent="0.15">
      <c r="B7" s="20" t="s">
        <v>31</v>
      </c>
      <c r="C7" s="23" t="s">
        <v>183</v>
      </c>
      <c r="D7" s="24">
        <v>0.314</v>
      </c>
      <c r="E7" s="25">
        <v>0.30312499999999998</v>
      </c>
      <c r="F7" s="50">
        <f>G7/$G$4</f>
        <v>0.32594417077175697</v>
      </c>
      <c r="G7" s="51">
        <v>397</v>
      </c>
    </row>
    <row r="8" spans="2:7" ht="19.5" customHeight="1" x14ac:dyDescent="0.15">
      <c r="B8" s="20" t="s">
        <v>129</v>
      </c>
      <c r="C8" s="23" t="s">
        <v>184</v>
      </c>
      <c r="D8" s="24">
        <v>7.5999999999999998E-2</v>
      </c>
      <c r="E8" s="25">
        <v>4.6093750000000003E-2</v>
      </c>
      <c r="F8" s="54">
        <f>G8/$G$4</f>
        <v>5.6650246305418719E-2</v>
      </c>
      <c r="G8" s="55">
        <v>69</v>
      </c>
    </row>
    <row r="9" spans="2:7" ht="19.5" customHeight="1" x14ac:dyDescent="0.15">
      <c r="B9" s="20" t="s">
        <v>175</v>
      </c>
      <c r="C9" s="23" t="s">
        <v>185</v>
      </c>
      <c r="D9" s="24">
        <v>0.02</v>
      </c>
      <c r="E9" s="25">
        <v>1.015625E-2</v>
      </c>
      <c r="F9" s="54">
        <f>G9/$G$4</f>
        <v>1.3136288998357963E-2</v>
      </c>
      <c r="G9" s="55">
        <v>16</v>
      </c>
    </row>
    <row r="10" spans="2:7" ht="19.5" customHeight="1" thickBot="1" x14ac:dyDescent="0.2">
      <c r="B10" s="20"/>
      <c r="C10" s="23" t="s">
        <v>35</v>
      </c>
      <c r="D10" s="24">
        <v>3.5999999999999997E-2</v>
      </c>
      <c r="E10" s="25">
        <v>2.2656249999999999E-2</v>
      </c>
      <c r="F10" s="52">
        <f>G10/$G$4</f>
        <v>1.2315270935960592E-2</v>
      </c>
      <c r="G10" s="53">
        <v>15</v>
      </c>
    </row>
    <row r="11" spans="2:7" ht="12.75" customHeight="1" thickTop="1" x14ac:dyDescent="0.15"/>
    <row r="12" spans="2:7" ht="12.75" customHeight="1" x14ac:dyDescent="0.15"/>
    <row r="13" spans="2:7" x14ac:dyDescent="0.15">
      <c r="B13" s="1" t="s">
        <v>199</v>
      </c>
    </row>
    <row r="14" spans="2:7" ht="14.25" thickBot="1" x14ac:dyDescent="0.2">
      <c r="F14" s="17" t="s">
        <v>33</v>
      </c>
      <c r="G14" s="18">
        <v>1218</v>
      </c>
    </row>
    <row r="15" spans="2:7" ht="16.5" customHeight="1" thickTop="1" x14ac:dyDescent="0.15">
      <c r="B15" s="19"/>
      <c r="C15" s="28" t="s">
        <v>27</v>
      </c>
      <c r="D15" s="28" t="s">
        <v>28</v>
      </c>
      <c r="E15" s="29" t="s">
        <v>29</v>
      </c>
      <c r="F15" s="69" t="s">
        <v>30</v>
      </c>
      <c r="G15" s="70"/>
    </row>
    <row r="16" spans="2:7" ht="30" customHeight="1" x14ac:dyDescent="0.15">
      <c r="B16" s="20" t="s">
        <v>26</v>
      </c>
      <c r="C16" s="33" t="s">
        <v>192</v>
      </c>
      <c r="D16" s="24">
        <v>0.46057046979865773</v>
      </c>
      <c r="E16" s="25">
        <v>0.50156250000000002</v>
      </c>
      <c r="F16" s="50">
        <f>G16/$G$14</f>
        <v>0.49835796387520526</v>
      </c>
      <c r="G16" s="51">
        <v>607</v>
      </c>
    </row>
    <row r="17" spans="2:7" ht="30" customHeight="1" x14ac:dyDescent="0.15">
      <c r="B17" s="20" t="s">
        <v>31</v>
      </c>
      <c r="C17" s="33" t="s">
        <v>193</v>
      </c>
      <c r="D17" s="24" t="s">
        <v>226</v>
      </c>
      <c r="E17" s="25">
        <v>8.9062500000000003E-2</v>
      </c>
      <c r="F17" s="50">
        <f t="shared" ref="F17:F29" si="0">G17/$G$14</f>
        <v>0.20361247947454844</v>
      </c>
      <c r="G17" s="51">
        <v>248</v>
      </c>
    </row>
    <row r="18" spans="2:7" ht="19.5" customHeight="1" x14ac:dyDescent="0.15">
      <c r="B18" s="20" t="s">
        <v>32</v>
      </c>
      <c r="C18" s="32" t="s">
        <v>187</v>
      </c>
      <c r="D18" s="24">
        <v>0.5511744966442953</v>
      </c>
      <c r="E18" s="25">
        <v>0.62968749999999996</v>
      </c>
      <c r="F18" s="50">
        <f t="shared" si="0"/>
        <v>0.60180623973727421</v>
      </c>
      <c r="G18" s="51">
        <v>733</v>
      </c>
    </row>
    <row r="19" spans="2:7" ht="19.5" customHeight="1" x14ac:dyDescent="0.15">
      <c r="B19" s="20" t="s">
        <v>37</v>
      </c>
      <c r="C19" s="32" t="s">
        <v>188</v>
      </c>
      <c r="D19" s="24">
        <v>0.34395973154362414</v>
      </c>
      <c r="E19" s="25">
        <v>0.32343749999999999</v>
      </c>
      <c r="F19" s="54">
        <f t="shared" si="0"/>
        <v>0.32183908045977011</v>
      </c>
      <c r="G19" s="55">
        <v>392</v>
      </c>
    </row>
    <row r="20" spans="2:7" ht="30" customHeight="1" x14ac:dyDescent="0.15">
      <c r="B20" s="20" t="s">
        <v>38</v>
      </c>
      <c r="C20" s="33" t="s">
        <v>194</v>
      </c>
      <c r="D20" s="24" t="s">
        <v>102</v>
      </c>
      <c r="E20" s="25">
        <v>0.22734375000000001</v>
      </c>
      <c r="F20" s="54">
        <f t="shared" si="0"/>
        <v>0.26929392446633826</v>
      </c>
      <c r="G20" s="55">
        <v>328</v>
      </c>
    </row>
    <row r="21" spans="2:7" ht="19.5" customHeight="1" x14ac:dyDescent="0.15">
      <c r="B21" s="20" t="s">
        <v>39</v>
      </c>
      <c r="C21" s="32" t="s">
        <v>189</v>
      </c>
      <c r="D21" s="24">
        <v>0.30369127516778521</v>
      </c>
      <c r="E21" s="25">
        <v>0.32734374999999999</v>
      </c>
      <c r="F21" s="54">
        <f t="shared" si="0"/>
        <v>0.28817733990147781</v>
      </c>
      <c r="G21" s="55">
        <v>351</v>
      </c>
    </row>
    <row r="22" spans="2:7" ht="30" customHeight="1" x14ac:dyDescent="0.15">
      <c r="B22" s="20" t="s">
        <v>40</v>
      </c>
      <c r="C22" s="33" t="s">
        <v>195</v>
      </c>
      <c r="D22" s="24" t="s">
        <v>102</v>
      </c>
      <c r="E22" s="25">
        <v>5.3906250000000003E-2</v>
      </c>
      <c r="F22" s="54">
        <f t="shared" si="0"/>
        <v>6.1576354679802957E-2</v>
      </c>
      <c r="G22" s="55">
        <v>75</v>
      </c>
    </row>
    <row r="23" spans="2:7" ht="30" customHeight="1" x14ac:dyDescent="0.15">
      <c r="B23" s="20" t="s">
        <v>41</v>
      </c>
      <c r="C23" s="33" t="s">
        <v>196</v>
      </c>
      <c r="D23" s="24">
        <v>0.36409395973154363</v>
      </c>
      <c r="E23" s="25">
        <v>0.34062500000000001</v>
      </c>
      <c r="F23" s="54">
        <f t="shared" si="0"/>
        <v>0.3366174055829228</v>
      </c>
      <c r="G23" s="55">
        <v>410</v>
      </c>
    </row>
    <row r="24" spans="2:7" ht="30" customHeight="1" x14ac:dyDescent="0.15">
      <c r="B24" s="20" t="s">
        <v>42</v>
      </c>
      <c r="C24" s="33" t="s">
        <v>197</v>
      </c>
      <c r="D24" s="24">
        <v>0.61661073825503354</v>
      </c>
      <c r="E24" s="25">
        <v>0.66171875000000002</v>
      </c>
      <c r="F24" s="54">
        <f t="shared" si="0"/>
        <v>0.65106732348111662</v>
      </c>
      <c r="G24" s="55">
        <v>793</v>
      </c>
    </row>
    <row r="25" spans="2:7" ht="19.5" customHeight="1" x14ac:dyDescent="0.15">
      <c r="B25" s="20" t="s">
        <v>43</v>
      </c>
      <c r="C25" s="32" t="s">
        <v>190</v>
      </c>
      <c r="D25" s="24">
        <v>0.56124161073825507</v>
      </c>
      <c r="E25" s="25">
        <v>0.58750000000000002</v>
      </c>
      <c r="F25" s="54">
        <f t="shared" si="0"/>
        <v>0.60180623973727421</v>
      </c>
      <c r="G25" s="55">
        <v>733</v>
      </c>
    </row>
    <row r="26" spans="2:7" ht="30.75" customHeight="1" x14ac:dyDescent="0.15">
      <c r="B26" s="20" t="s">
        <v>186</v>
      </c>
      <c r="C26" s="33" t="s">
        <v>198</v>
      </c>
      <c r="D26" s="24">
        <v>8.7248322147651006E-2</v>
      </c>
      <c r="E26" s="25">
        <v>3.6718750000000001E-2</v>
      </c>
      <c r="F26" s="54">
        <f t="shared" si="0"/>
        <v>5.8292282430213463E-2</v>
      </c>
      <c r="G26" s="55">
        <v>71</v>
      </c>
    </row>
    <row r="27" spans="2:7" ht="19.5" customHeight="1" x14ac:dyDescent="0.15">
      <c r="B27" s="20" t="s">
        <v>45</v>
      </c>
      <c r="C27" s="32" t="s">
        <v>52</v>
      </c>
      <c r="D27" s="24">
        <v>1.3422818791946308E-2</v>
      </c>
      <c r="E27" s="25">
        <v>2.34375E-2</v>
      </c>
      <c r="F27" s="54">
        <f t="shared" si="0"/>
        <v>4.9261083743842365E-3</v>
      </c>
      <c r="G27" s="55">
        <v>6</v>
      </c>
    </row>
    <row r="28" spans="2:7" ht="19.5" customHeight="1" x14ac:dyDescent="0.15">
      <c r="B28" s="20" t="s">
        <v>46</v>
      </c>
      <c r="C28" s="32" t="s">
        <v>191</v>
      </c>
      <c r="D28" s="24">
        <v>2.6845637583892617E-2</v>
      </c>
      <c r="E28" s="25">
        <v>1.7187500000000001E-2</v>
      </c>
      <c r="F28" s="54">
        <f t="shared" si="0"/>
        <v>1.1494252873563218E-2</v>
      </c>
      <c r="G28" s="55">
        <v>14</v>
      </c>
    </row>
    <row r="29" spans="2:7" ht="19.5" customHeight="1" thickBot="1" x14ac:dyDescent="0.2">
      <c r="B29" s="20"/>
      <c r="C29" s="23" t="s">
        <v>35</v>
      </c>
      <c r="D29" s="24">
        <v>3.6073825503355708E-2</v>
      </c>
      <c r="E29" s="25">
        <v>2.2656249999999999E-2</v>
      </c>
      <c r="F29" s="52">
        <f t="shared" si="0"/>
        <v>1.9704433497536946E-2</v>
      </c>
      <c r="G29" s="53">
        <v>24</v>
      </c>
    </row>
    <row r="30" spans="2:7" ht="12.75" customHeight="1" thickTop="1" x14ac:dyDescent="0.15"/>
    <row r="31" spans="2:7" x14ac:dyDescent="0.15">
      <c r="B31" s="1" t="s">
        <v>281</v>
      </c>
    </row>
    <row r="32" spans="2:7" ht="14.25" thickBot="1" x14ac:dyDescent="0.2">
      <c r="F32" s="17" t="s">
        <v>33</v>
      </c>
      <c r="G32" s="18">
        <v>1218</v>
      </c>
    </row>
    <row r="33" spans="2:7" ht="14.25" thickTop="1" x14ac:dyDescent="0.15">
      <c r="B33" s="19"/>
      <c r="C33" s="28" t="s">
        <v>27</v>
      </c>
      <c r="D33" s="28" t="s">
        <v>28</v>
      </c>
      <c r="E33" s="29" t="s">
        <v>29</v>
      </c>
      <c r="F33" s="69" t="s">
        <v>30</v>
      </c>
      <c r="G33" s="70"/>
    </row>
    <row r="34" spans="2:7" ht="19.5" customHeight="1" thickBot="1" x14ac:dyDescent="0.2">
      <c r="B34" s="20"/>
      <c r="C34" s="32" t="s">
        <v>282</v>
      </c>
      <c r="D34" s="24">
        <v>0.85199999999999998</v>
      </c>
      <c r="E34" s="25">
        <v>0.91100000000000003</v>
      </c>
      <c r="F34" s="52">
        <f>G34/G32</f>
        <v>0.90476190476190477</v>
      </c>
      <c r="G34" s="68">
        <v>1102</v>
      </c>
    </row>
    <row r="35" spans="2:7" ht="14.25" thickTop="1" x14ac:dyDescent="0.15"/>
  </sheetData>
  <mergeCells count="3">
    <mergeCell ref="F15:G15"/>
    <mergeCell ref="F5:G5"/>
    <mergeCell ref="F33:G33"/>
  </mergeCells>
  <phoneticPr fontId="2"/>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1"/>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7" width="9.375" style="1" customWidth="1"/>
    <col min="8" max="8" width="9.875" style="1" customWidth="1"/>
    <col min="9" max="13" width="9" style="1"/>
    <col min="14" max="14" width="9" style="1" customWidth="1"/>
    <col min="15" max="16384" width="9" style="1"/>
  </cols>
  <sheetData>
    <row r="1" spans="2:14" ht="12.75" customHeight="1" x14ac:dyDescent="0.15"/>
    <row r="2" spans="2:14" x14ac:dyDescent="0.15">
      <c r="B2" s="1" t="s">
        <v>200</v>
      </c>
    </row>
    <row r="3" spans="2:14" x14ac:dyDescent="0.15">
      <c r="B3" s="1" t="s">
        <v>247</v>
      </c>
      <c r="G3" s="17" t="s">
        <v>33</v>
      </c>
      <c r="H3" s="18">
        <v>1218</v>
      </c>
    </row>
    <row r="4" spans="2:14" ht="40.5" customHeight="1" x14ac:dyDescent="0.15">
      <c r="B4" s="19"/>
      <c r="C4" s="28" t="s">
        <v>27</v>
      </c>
      <c r="D4" s="37" t="s">
        <v>222</v>
      </c>
      <c r="E4" s="37" t="s">
        <v>223</v>
      </c>
      <c r="F4" s="37" t="s">
        <v>224</v>
      </c>
      <c r="G4" s="37" t="s">
        <v>225</v>
      </c>
      <c r="H4" s="38" t="s">
        <v>83</v>
      </c>
      <c r="J4" s="37" t="s">
        <v>222</v>
      </c>
      <c r="K4" s="37" t="s">
        <v>223</v>
      </c>
      <c r="L4" s="37" t="s">
        <v>224</v>
      </c>
      <c r="M4" s="37" t="s">
        <v>225</v>
      </c>
      <c r="N4" s="38" t="s">
        <v>83</v>
      </c>
    </row>
    <row r="5" spans="2:14" ht="19.5" customHeight="1" x14ac:dyDescent="0.15">
      <c r="B5" s="20" t="s">
        <v>69</v>
      </c>
      <c r="C5" s="35" t="s">
        <v>209</v>
      </c>
      <c r="D5" s="44">
        <f>J5/$H$3</f>
        <v>9.6059113300492605E-2</v>
      </c>
      <c r="E5" s="47">
        <f t="shared" ref="E5:H5" si="0">K5/$H$3</f>
        <v>0.83661740558292286</v>
      </c>
      <c r="F5" s="44">
        <f t="shared" si="0"/>
        <v>1.2315270935960592E-2</v>
      </c>
      <c r="G5" s="44">
        <f t="shared" si="0"/>
        <v>1.9704433497536946E-2</v>
      </c>
      <c r="H5" s="44">
        <f t="shared" si="0"/>
        <v>3.5303776683087026E-2</v>
      </c>
      <c r="J5" s="46">
        <v>117</v>
      </c>
      <c r="K5" s="46">
        <v>1019</v>
      </c>
      <c r="L5" s="46">
        <v>15</v>
      </c>
      <c r="M5" s="46">
        <v>24</v>
      </c>
      <c r="N5" s="46">
        <v>43</v>
      </c>
    </row>
    <row r="6" spans="2:14" ht="19.5" customHeight="1" x14ac:dyDescent="0.15">
      <c r="B6" s="20" t="s">
        <v>70</v>
      </c>
      <c r="C6" s="35" t="s">
        <v>210</v>
      </c>
      <c r="D6" s="44">
        <f t="shared" ref="D6:D17" si="1">J6/$H$3</f>
        <v>0.20032840722495895</v>
      </c>
      <c r="E6" s="47">
        <f t="shared" ref="E6:E17" si="2">K6/$H$3</f>
        <v>0.68965517241379315</v>
      </c>
      <c r="F6" s="44">
        <f t="shared" ref="F6:F17" si="3">L6/$H$3</f>
        <v>1.6420361247947456E-2</v>
      </c>
      <c r="G6" s="44">
        <f t="shared" ref="G6:G17" si="4">M6/$H$3</f>
        <v>6.2397372742200329E-2</v>
      </c>
      <c r="H6" s="44">
        <f t="shared" ref="H6:H17" si="5">N6/$H$3</f>
        <v>3.1198686371100164E-2</v>
      </c>
      <c r="J6" s="46">
        <v>244</v>
      </c>
      <c r="K6" s="46">
        <v>840</v>
      </c>
      <c r="L6" s="46">
        <v>20</v>
      </c>
      <c r="M6" s="46">
        <v>76</v>
      </c>
      <c r="N6" s="46">
        <v>38</v>
      </c>
    </row>
    <row r="7" spans="2:14" ht="19.5" customHeight="1" x14ac:dyDescent="0.15">
      <c r="B7" s="20" t="s">
        <v>71</v>
      </c>
      <c r="C7" s="35" t="s">
        <v>211</v>
      </c>
      <c r="D7" s="44">
        <f t="shared" si="1"/>
        <v>0.26847290640394089</v>
      </c>
      <c r="E7" s="47">
        <f t="shared" si="2"/>
        <v>0.67651888341543509</v>
      </c>
      <c r="F7" s="44">
        <f t="shared" si="3"/>
        <v>1.8883415435139574E-2</v>
      </c>
      <c r="G7" s="44">
        <f t="shared" si="4"/>
        <v>1.6420361247947454E-3</v>
      </c>
      <c r="H7" s="44">
        <f t="shared" si="5"/>
        <v>3.4482758620689655E-2</v>
      </c>
      <c r="J7" s="46">
        <v>327</v>
      </c>
      <c r="K7" s="46">
        <v>824</v>
      </c>
      <c r="L7" s="46">
        <v>23</v>
      </c>
      <c r="M7" s="46">
        <v>2</v>
      </c>
      <c r="N7" s="46">
        <v>42</v>
      </c>
    </row>
    <row r="8" spans="2:14" ht="19.5" customHeight="1" x14ac:dyDescent="0.15">
      <c r="B8" s="20" t="s">
        <v>72</v>
      </c>
      <c r="C8" s="35" t="s">
        <v>212</v>
      </c>
      <c r="D8" s="44">
        <f t="shared" si="1"/>
        <v>0.11822660098522167</v>
      </c>
      <c r="E8" s="47">
        <f t="shared" si="2"/>
        <v>0.75451559934318557</v>
      </c>
      <c r="F8" s="44">
        <f t="shared" si="3"/>
        <v>3.6124794745484398E-2</v>
      </c>
      <c r="G8" s="44">
        <f t="shared" si="4"/>
        <v>4.5977011494252873E-2</v>
      </c>
      <c r="H8" s="44">
        <f t="shared" si="5"/>
        <v>4.5155993431855501E-2</v>
      </c>
      <c r="J8" s="46">
        <v>144</v>
      </c>
      <c r="K8" s="46">
        <v>919</v>
      </c>
      <c r="L8" s="46">
        <v>44</v>
      </c>
      <c r="M8" s="46">
        <v>56</v>
      </c>
      <c r="N8" s="46">
        <v>55</v>
      </c>
    </row>
    <row r="9" spans="2:14" ht="19.5" customHeight="1" x14ac:dyDescent="0.15">
      <c r="B9" s="20" t="s">
        <v>73</v>
      </c>
      <c r="C9" s="35" t="s">
        <v>213</v>
      </c>
      <c r="D9" s="44">
        <f t="shared" si="1"/>
        <v>5.3366174055829226E-2</v>
      </c>
      <c r="E9" s="44">
        <f t="shared" si="2"/>
        <v>0.3702791461412151</v>
      </c>
      <c r="F9" s="47">
        <f t="shared" si="3"/>
        <v>0.44827586206896552</v>
      </c>
      <c r="G9" s="44">
        <f t="shared" si="4"/>
        <v>8.7027914614121515E-2</v>
      </c>
      <c r="H9" s="44">
        <f t="shared" si="5"/>
        <v>4.1050903119868636E-2</v>
      </c>
      <c r="J9" s="46">
        <v>65</v>
      </c>
      <c r="K9" s="46">
        <v>451</v>
      </c>
      <c r="L9" s="46">
        <v>546</v>
      </c>
      <c r="M9" s="46">
        <v>106</v>
      </c>
      <c r="N9" s="46">
        <v>50</v>
      </c>
    </row>
    <row r="10" spans="2:14" ht="19.5" customHeight="1" x14ac:dyDescent="0.15">
      <c r="B10" s="20" t="s">
        <v>201</v>
      </c>
      <c r="C10" s="35" t="s">
        <v>214</v>
      </c>
      <c r="D10" s="44">
        <f t="shared" si="1"/>
        <v>3.6945812807881777E-2</v>
      </c>
      <c r="E10" s="47">
        <f t="shared" si="2"/>
        <v>0.86945812807881773</v>
      </c>
      <c r="F10" s="44">
        <f t="shared" si="3"/>
        <v>2.1346469622331693E-2</v>
      </c>
      <c r="G10" s="44">
        <f t="shared" si="4"/>
        <v>3.3661740558292283E-2</v>
      </c>
      <c r="H10" s="44">
        <f t="shared" si="5"/>
        <v>3.858784893267652E-2</v>
      </c>
      <c r="J10" s="46">
        <v>45</v>
      </c>
      <c r="K10" s="46">
        <v>1059</v>
      </c>
      <c r="L10" s="46">
        <v>26</v>
      </c>
      <c r="M10" s="46">
        <v>41</v>
      </c>
      <c r="N10" s="46">
        <v>47</v>
      </c>
    </row>
    <row r="11" spans="2:14" ht="19.5" customHeight="1" x14ac:dyDescent="0.15">
      <c r="B11" s="20" t="s">
        <v>202</v>
      </c>
      <c r="C11" s="35" t="s">
        <v>215</v>
      </c>
      <c r="D11" s="44">
        <f t="shared" si="1"/>
        <v>0.13054187192118227</v>
      </c>
      <c r="E11" s="47">
        <f t="shared" si="2"/>
        <v>0.5788177339901478</v>
      </c>
      <c r="F11" s="44">
        <f t="shared" si="3"/>
        <v>8.7848932676518887E-2</v>
      </c>
      <c r="G11" s="44">
        <f t="shared" si="4"/>
        <v>0.15845648604269294</v>
      </c>
      <c r="H11" s="44">
        <f t="shared" si="5"/>
        <v>4.4334975369458129E-2</v>
      </c>
      <c r="J11" s="46">
        <v>159</v>
      </c>
      <c r="K11" s="46">
        <v>705</v>
      </c>
      <c r="L11" s="46">
        <v>107</v>
      </c>
      <c r="M11" s="46">
        <v>193</v>
      </c>
      <c r="N11" s="46">
        <v>54</v>
      </c>
    </row>
    <row r="12" spans="2:14" ht="30" customHeight="1" x14ac:dyDescent="0.15">
      <c r="B12" s="20" t="s">
        <v>203</v>
      </c>
      <c r="C12" s="35" t="s">
        <v>216</v>
      </c>
      <c r="D12" s="44">
        <f t="shared" si="1"/>
        <v>4.1050903119868636E-2</v>
      </c>
      <c r="E12" s="44">
        <f t="shared" si="2"/>
        <v>0.25615763546798032</v>
      </c>
      <c r="F12" s="44">
        <f t="shared" si="3"/>
        <v>3.4482758620689655E-2</v>
      </c>
      <c r="G12" s="47">
        <f t="shared" si="4"/>
        <v>0.62725779967159279</v>
      </c>
      <c r="H12" s="44">
        <f t="shared" si="5"/>
        <v>4.1050903119868636E-2</v>
      </c>
      <c r="J12" s="46">
        <v>50</v>
      </c>
      <c r="K12" s="46">
        <v>312</v>
      </c>
      <c r="L12" s="46">
        <v>42</v>
      </c>
      <c r="M12" s="46">
        <v>764</v>
      </c>
      <c r="N12" s="46">
        <v>50</v>
      </c>
    </row>
    <row r="13" spans="2:14" ht="30" customHeight="1" x14ac:dyDescent="0.15">
      <c r="B13" s="20" t="s">
        <v>204</v>
      </c>
      <c r="C13" s="35" t="s">
        <v>217</v>
      </c>
      <c r="D13" s="44">
        <f t="shared" si="1"/>
        <v>9.0311986863711002E-2</v>
      </c>
      <c r="E13" s="47">
        <f t="shared" si="2"/>
        <v>0.62315270935960587</v>
      </c>
      <c r="F13" s="44">
        <f t="shared" si="3"/>
        <v>5.9934318555008213E-2</v>
      </c>
      <c r="G13" s="44">
        <f t="shared" si="4"/>
        <v>0.18472906403940886</v>
      </c>
      <c r="H13" s="44">
        <f t="shared" si="5"/>
        <v>4.1871921182266007E-2</v>
      </c>
      <c r="J13" s="46">
        <v>110</v>
      </c>
      <c r="K13" s="46">
        <v>759</v>
      </c>
      <c r="L13" s="46">
        <v>73</v>
      </c>
      <c r="M13" s="46">
        <v>225</v>
      </c>
      <c r="N13" s="46">
        <v>51</v>
      </c>
    </row>
    <row r="14" spans="2:14" ht="19.5" customHeight="1" x14ac:dyDescent="0.15">
      <c r="B14" s="20" t="s">
        <v>205</v>
      </c>
      <c r="C14" s="35" t="s">
        <v>218</v>
      </c>
      <c r="D14" s="44">
        <f t="shared" si="1"/>
        <v>0.12889983579638753</v>
      </c>
      <c r="E14" s="47">
        <f t="shared" si="2"/>
        <v>0.7142857142857143</v>
      </c>
      <c r="F14" s="44">
        <f t="shared" si="3"/>
        <v>2.7914614121510674E-2</v>
      </c>
      <c r="G14" s="44">
        <f t="shared" si="4"/>
        <v>8.0459770114942528E-2</v>
      </c>
      <c r="H14" s="44">
        <f t="shared" si="5"/>
        <v>4.8440065681444995E-2</v>
      </c>
      <c r="J14" s="46">
        <v>157</v>
      </c>
      <c r="K14" s="46">
        <v>870</v>
      </c>
      <c r="L14" s="46">
        <v>34</v>
      </c>
      <c r="M14" s="46">
        <v>98</v>
      </c>
      <c r="N14" s="46">
        <v>59</v>
      </c>
    </row>
    <row r="15" spans="2:14" ht="19.5" customHeight="1" x14ac:dyDescent="0.15">
      <c r="B15" s="20" t="s">
        <v>206</v>
      </c>
      <c r="C15" s="35" t="s">
        <v>219</v>
      </c>
      <c r="D15" s="44">
        <f t="shared" si="1"/>
        <v>0.10837438423645321</v>
      </c>
      <c r="E15" s="47">
        <f t="shared" si="2"/>
        <v>0.75533661740558289</v>
      </c>
      <c r="F15" s="44">
        <f t="shared" si="3"/>
        <v>1.5599343185550082E-2</v>
      </c>
      <c r="G15" s="44">
        <f t="shared" si="4"/>
        <v>7.4712643678160925E-2</v>
      </c>
      <c r="H15" s="44">
        <f t="shared" si="5"/>
        <v>4.5977011494252873E-2</v>
      </c>
      <c r="J15" s="46">
        <v>132</v>
      </c>
      <c r="K15" s="46">
        <v>920</v>
      </c>
      <c r="L15" s="46">
        <v>19</v>
      </c>
      <c r="M15" s="46">
        <v>91</v>
      </c>
      <c r="N15" s="46">
        <v>56</v>
      </c>
    </row>
    <row r="16" spans="2:14" ht="19.5" customHeight="1" x14ac:dyDescent="0.15">
      <c r="B16" s="20" t="s">
        <v>207</v>
      </c>
      <c r="C16" s="35" t="s">
        <v>220</v>
      </c>
      <c r="D16" s="44">
        <f t="shared" si="1"/>
        <v>8.1280788177339899E-2</v>
      </c>
      <c r="E16" s="47">
        <f t="shared" si="2"/>
        <v>0.82101806239737274</v>
      </c>
      <c r="F16" s="44">
        <f t="shared" si="3"/>
        <v>3.5303776683087026E-2</v>
      </c>
      <c r="G16" s="44">
        <f t="shared" si="4"/>
        <v>2.3809523809523808E-2</v>
      </c>
      <c r="H16" s="44">
        <f t="shared" si="5"/>
        <v>3.858784893267652E-2</v>
      </c>
      <c r="J16" s="46">
        <v>99</v>
      </c>
      <c r="K16" s="46">
        <v>1000</v>
      </c>
      <c r="L16" s="46">
        <v>43</v>
      </c>
      <c r="M16" s="46">
        <v>29</v>
      </c>
      <c r="N16" s="46">
        <v>47</v>
      </c>
    </row>
    <row r="17" spans="2:14" ht="19.5" customHeight="1" x14ac:dyDescent="0.15">
      <c r="B17" s="20" t="s">
        <v>208</v>
      </c>
      <c r="C17" s="35" t="s">
        <v>221</v>
      </c>
      <c r="D17" s="44">
        <f t="shared" si="1"/>
        <v>4.1871921182266007E-2</v>
      </c>
      <c r="E17" s="44">
        <f t="shared" si="2"/>
        <v>0.35221674876847292</v>
      </c>
      <c r="F17" s="44">
        <f t="shared" si="3"/>
        <v>8.2101806239737278E-3</v>
      </c>
      <c r="G17" s="47">
        <f t="shared" si="4"/>
        <v>0.5451559934318555</v>
      </c>
      <c r="H17" s="44">
        <f t="shared" si="5"/>
        <v>5.2545155993431854E-2</v>
      </c>
      <c r="J17" s="46">
        <v>51</v>
      </c>
      <c r="K17" s="46">
        <v>429</v>
      </c>
      <c r="L17" s="46">
        <v>10</v>
      </c>
      <c r="M17" s="46">
        <v>664</v>
      </c>
      <c r="N17" s="46">
        <v>64</v>
      </c>
    </row>
    <row r="18" spans="2:14" ht="12.75" customHeight="1" x14ac:dyDescent="0.15">
      <c r="B18" s="15"/>
      <c r="C18" s="15"/>
      <c r="D18" s="16"/>
      <c r="E18" s="16"/>
      <c r="F18" s="16"/>
      <c r="G18" s="16"/>
    </row>
    <row r="19" spans="2:14" ht="18" customHeight="1" thickBot="1" x14ac:dyDescent="0.2">
      <c r="B19" s="1" t="s">
        <v>227</v>
      </c>
      <c r="E19" s="17"/>
      <c r="F19" s="18"/>
    </row>
    <row r="20" spans="2:14" ht="16.5" customHeight="1" thickTop="1" x14ac:dyDescent="0.15">
      <c r="B20" s="19"/>
      <c r="C20" s="28" t="s">
        <v>27</v>
      </c>
      <c r="D20" s="57" t="s">
        <v>29</v>
      </c>
      <c r="E20" s="59" t="s">
        <v>30</v>
      </c>
    </row>
    <row r="21" spans="2:14" ht="19.5" customHeight="1" x14ac:dyDescent="0.15">
      <c r="B21" s="20" t="s">
        <v>69</v>
      </c>
      <c r="C21" s="35" t="s">
        <v>209</v>
      </c>
      <c r="D21" s="58">
        <v>8.7999999999999995E-2</v>
      </c>
      <c r="E21" s="60">
        <f>D5</f>
        <v>9.6059113300492605E-2</v>
      </c>
      <c r="F21" s="1" t="s">
        <v>22</v>
      </c>
    </row>
    <row r="22" spans="2:14" ht="19.5" customHeight="1" x14ac:dyDescent="0.15">
      <c r="B22" s="20" t="s">
        <v>70</v>
      </c>
      <c r="C22" s="35" t="s">
        <v>210</v>
      </c>
      <c r="D22" s="58">
        <v>0.26600000000000001</v>
      </c>
      <c r="E22" s="60">
        <f>D6</f>
        <v>0.20032840722495895</v>
      </c>
      <c r="F22" s="1" t="s">
        <v>228</v>
      </c>
    </row>
    <row r="23" spans="2:14" ht="19.5" customHeight="1" x14ac:dyDescent="0.15">
      <c r="B23" s="20" t="s">
        <v>71</v>
      </c>
      <c r="C23" s="35" t="s">
        <v>211</v>
      </c>
      <c r="D23" s="58">
        <v>0.38600000000000001</v>
      </c>
      <c r="E23" s="60">
        <f>D7</f>
        <v>0.26847290640394089</v>
      </c>
      <c r="F23" s="1" t="s">
        <v>228</v>
      </c>
    </row>
    <row r="24" spans="2:14" ht="19.5" customHeight="1" x14ac:dyDescent="0.15">
      <c r="B24" s="20" t="s">
        <v>72</v>
      </c>
      <c r="C24" s="35" t="s">
        <v>212</v>
      </c>
      <c r="D24" s="58">
        <v>0.16600000000000001</v>
      </c>
      <c r="E24" s="60">
        <f>D8</f>
        <v>0.11822660098522167</v>
      </c>
      <c r="F24" s="1" t="s">
        <v>228</v>
      </c>
    </row>
    <row r="25" spans="2:14" ht="19.5" customHeight="1" x14ac:dyDescent="0.15">
      <c r="B25" s="20" t="s">
        <v>205</v>
      </c>
      <c r="C25" s="35" t="s">
        <v>218</v>
      </c>
      <c r="D25" s="58">
        <v>0.14899999999999999</v>
      </c>
      <c r="E25" s="60">
        <f>D14</f>
        <v>0.12889983579638753</v>
      </c>
      <c r="F25" s="1" t="s">
        <v>228</v>
      </c>
    </row>
    <row r="26" spans="2:14" ht="19.5" customHeight="1" x14ac:dyDescent="0.15">
      <c r="B26" s="20" t="s">
        <v>206</v>
      </c>
      <c r="C26" s="35" t="s">
        <v>219</v>
      </c>
      <c r="D26" s="58">
        <v>9.8000000000000004E-2</v>
      </c>
      <c r="E26" s="60">
        <f>D15</f>
        <v>0.10837438423645321</v>
      </c>
      <c r="F26" s="1" t="s">
        <v>22</v>
      </c>
    </row>
    <row r="27" spans="2:14" ht="19.5" customHeight="1" thickBot="1" x14ac:dyDescent="0.2">
      <c r="B27" s="20" t="s">
        <v>207</v>
      </c>
      <c r="C27" s="35" t="s">
        <v>220</v>
      </c>
      <c r="D27" s="58">
        <v>9.4E-2</v>
      </c>
      <c r="E27" s="61">
        <f>D16</f>
        <v>8.1280788177339899E-2</v>
      </c>
      <c r="F27" s="1" t="s">
        <v>228</v>
      </c>
    </row>
    <row r="28" spans="2:14" ht="13.5" customHeight="1" thickTop="1" x14ac:dyDescent="0.15"/>
    <row r="29" spans="2:14" ht="13.5" customHeight="1" x14ac:dyDescent="0.15"/>
    <row r="30" spans="2:14" x14ac:dyDescent="0.15">
      <c r="B30" s="1" t="s">
        <v>89</v>
      </c>
    </row>
    <row r="31" spans="2:14" ht="14.25" thickBot="1" x14ac:dyDescent="0.2">
      <c r="F31" s="17" t="s">
        <v>33</v>
      </c>
      <c r="G31" s="18">
        <v>1218</v>
      </c>
    </row>
    <row r="32" spans="2:14" ht="16.5" customHeight="1" x14ac:dyDescent="0.15">
      <c r="B32" s="19"/>
      <c r="C32" s="28" t="s">
        <v>27</v>
      </c>
      <c r="D32" s="28" t="s">
        <v>28</v>
      </c>
      <c r="E32" s="29" t="s">
        <v>29</v>
      </c>
      <c r="F32" s="75" t="s">
        <v>30</v>
      </c>
      <c r="G32" s="76"/>
    </row>
    <row r="33" spans="2:7" ht="19.5" customHeight="1" x14ac:dyDescent="0.15">
      <c r="B33" s="20" t="s">
        <v>26</v>
      </c>
      <c r="C33" s="32" t="s">
        <v>90</v>
      </c>
      <c r="D33" s="24">
        <v>0.40699999999999997</v>
      </c>
      <c r="E33" s="25">
        <v>0.43593749999999998</v>
      </c>
      <c r="F33" s="26">
        <f>G33/$G$31</f>
        <v>0.39737274220032842</v>
      </c>
      <c r="G33" s="21">
        <v>484</v>
      </c>
    </row>
    <row r="34" spans="2:7" ht="19.5" customHeight="1" x14ac:dyDescent="0.15">
      <c r="B34" s="20" t="s">
        <v>31</v>
      </c>
      <c r="C34" s="32" t="s">
        <v>91</v>
      </c>
      <c r="D34" s="24">
        <v>0.27400000000000002</v>
      </c>
      <c r="E34" s="25">
        <v>0.25937500000000002</v>
      </c>
      <c r="F34" s="26">
        <f t="shared" ref="F34:F37" si="6">G34/$G$31</f>
        <v>0.28407224958949095</v>
      </c>
      <c r="G34" s="21">
        <v>346</v>
      </c>
    </row>
    <row r="35" spans="2:7" ht="19.5" customHeight="1" x14ac:dyDescent="0.15">
      <c r="B35" s="20" t="s">
        <v>32</v>
      </c>
      <c r="C35" s="32" t="s">
        <v>92</v>
      </c>
      <c r="D35" s="24">
        <v>0.216</v>
      </c>
      <c r="E35" s="25">
        <v>0.20234374999999999</v>
      </c>
      <c r="F35" s="26">
        <f t="shared" si="6"/>
        <v>0.2134646962233169</v>
      </c>
      <c r="G35" s="21">
        <v>260</v>
      </c>
    </row>
    <row r="36" spans="2:7" ht="19.5" customHeight="1" x14ac:dyDescent="0.15">
      <c r="B36" s="20" t="s">
        <v>37</v>
      </c>
      <c r="C36" s="32" t="s">
        <v>93</v>
      </c>
      <c r="D36" s="24">
        <v>8.1000000000000003E-2</v>
      </c>
      <c r="E36" s="25">
        <v>9.6875000000000003E-2</v>
      </c>
      <c r="F36" s="30">
        <f t="shared" si="6"/>
        <v>9.5238095238095233E-2</v>
      </c>
      <c r="G36" s="31">
        <v>116</v>
      </c>
    </row>
    <row r="37" spans="2:7" ht="19.5" customHeight="1" thickBot="1" x14ac:dyDescent="0.2">
      <c r="B37" s="20"/>
      <c r="C37" s="23" t="s">
        <v>35</v>
      </c>
      <c r="D37" s="24">
        <v>2.1999999999999999E-2</v>
      </c>
      <c r="E37" s="25">
        <v>5.4687499999999997E-3</v>
      </c>
      <c r="F37" s="27">
        <f t="shared" si="6"/>
        <v>9.852216748768473E-3</v>
      </c>
      <c r="G37" s="22">
        <v>12</v>
      </c>
    </row>
    <row r="38" spans="2:7" ht="12.75" customHeight="1" x14ac:dyDescent="0.15"/>
    <row r="39" spans="2:7" x14ac:dyDescent="0.15">
      <c r="B39" s="1" t="s">
        <v>95</v>
      </c>
    </row>
    <row r="40" spans="2:7" ht="14.25" thickBot="1" x14ac:dyDescent="0.2">
      <c r="F40" s="17" t="s">
        <v>33</v>
      </c>
      <c r="G40" s="18">
        <v>282</v>
      </c>
    </row>
    <row r="41" spans="2:7" ht="16.5" customHeight="1" x14ac:dyDescent="0.15">
      <c r="B41" s="19"/>
      <c r="C41" s="28" t="s">
        <v>27</v>
      </c>
      <c r="D41" s="28" t="s">
        <v>28</v>
      </c>
      <c r="E41" s="29" t="s">
        <v>29</v>
      </c>
      <c r="F41" s="75" t="s">
        <v>30</v>
      </c>
      <c r="G41" s="76"/>
    </row>
    <row r="42" spans="2:7" ht="19.5" customHeight="1" x14ac:dyDescent="0.15">
      <c r="B42" s="20" t="s">
        <v>26</v>
      </c>
      <c r="C42" s="32" t="s">
        <v>90</v>
      </c>
      <c r="D42" s="24">
        <v>0.34100000000000003</v>
      </c>
      <c r="E42" s="25">
        <v>0.28999999999999998</v>
      </c>
      <c r="F42" s="26">
        <f>G42/$G$40</f>
        <v>0.25177304964539005</v>
      </c>
      <c r="G42" s="21">
        <v>71</v>
      </c>
    </row>
    <row r="43" spans="2:7" ht="12.75" customHeight="1" x14ac:dyDescent="0.15"/>
    <row r="44" spans="2:7" ht="14.25" thickBot="1" x14ac:dyDescent="0.2">
      <c r="F44" s="17" t="s">
        <v>33</v>
      </c>
      <c r="G44" s="18">
        <v>1218</v>
      </c>
    </row>
    <row r="45" spans="2:7" ht="16.5" customHeight="1" x14ac:dyDescent="0.15">
      <c r="B45" s="19"/>
      <c r="C45" s="28" t="s">
        <v>27</v>
      </c>
      <c r="D45" s="28" t="s">
        <v>28</v>
      </c>
      <c r="E45" s="29" t="s">
        <v>29</v>
      </c>
      <c r="F45" s="75" t="s">
        <v>30</v>
      </c>
      <c r="G45" s="76"/>
    </row>
    <row r="46" spans="2:7" ht="19.5" customHeight="1" x14ac:dyDescent="0.15">
      <c r="B46" s="20" t="s">
        <v>26</v>
      </c>
      <c r="C46" s="32" t="s">
        <v>90</v>
      </c>
      <c r="D46" s="24">
        <v>0.83799999999999997</v>
      </c>
      <c r="E46" s="25">
        <v>0.81562500000000004</v>
      </c>
      <c r="F46" s="26">
        <f>G46/$G$44</f>
        <v>0.78981937602627261</v>
      </c>
      <c r="G46" s="21">
        <v>962</v>
      </c>
    </row>
    <row r="47" spans="2:7" ht="19.5" customHeight="1" x14ac:dyDescent="0.15">
      <c r="B47" s="20" t="s">
        <v>31</v>
      </c>
      <c r="C47" s="32" t="s">
        <v>91</v>
      </c>
      <c r="D47" s="24">
        <v>4.9000000000000002E-2</v>
      </c>
      <c r="E47" s="25">
        <v>7.2656250000000006E-2</v>
      </c>
      <c r="F47" s="26">
        <f>G47/$G$44</f>
        <v>7.4712643678160925E-2</v>
      </c>
      <c r="G47" s="21">
        <v>91</v>
      </c>
    </row>
    <row r="48" spans="2:7" ht="19.5" customHeight="1" x14ac:dyDescent="0.15">
      <c r="B48" s="20" t="s">
        <v>32</v>
      </c>
      <c r="C48" s="32" t="s">
        <v>92</v>
      </c>
      <c r="D48" s="24">
        <v>4.4999999999999998E-2</v>
      </c>
      <c r="E48" s="25">
        <v>5.3124999999999999E-2</v>
      </c>
      <c r="F48" s="26">
        <f>G48/$G$44</f>
        <v>5.8292282430213463E-2</v>
      </c>
      <c r="G48" s="21">
        <v>71</v>
      </c>
    </row>
    <row r="49" spans="2:7" ht="19.5" customHeight="1" x14ac:dyDescent="0.15">
      <c r="B49" s="20" t="s">
        <v>37</v>
      </c>
      <c r="C49" s="32" t="s">
        <v>93</v>
      </c>
      <c r="D49" s="24">
        <v>0.06</v>
      </c>
      <c r="E49" s="25">
        <v>5.3906250000000003E-2</v>
      </c>
      <c r="F49" s="30">
        <f>G49/$G$44</f>
        <v>7.4712643678160925E-2</v>
      </c>
      <c r="G49" s="31">
        <v>91</v>
      </c>
    </row>
    <row r="50" spans="2:7" ht="19.5" customHeight="1" thickBot="1" x14ac:dyDescent="0.2">
      <c r="B50" s="20"/>
      <c r="C50" s="23" t="s">
        <v>35</v>
      </c>
      <c r="D50" s="24">
        <v>7.0000000000000001E-3</v>
      </c>
      <c r="E50" s="25">
        <v>4.6874999999999998E-3</v>
      </c>
      <c r="F50" s="27">
        <f>G50/$G$44</f>
        <v>2.4630541871921183E-3</v>
      </c>
      <c r="G50" s="22">
        <v>3</v>
      </c>
    </row>
    <row r="51" spans="2:7" ht="12.75" customHeight="1" x14ac:dyDescent="0.15"/>
    <row r="52" spans="2:7" x14ac:dyDescent="0.15">
      <c r="B52" s="1" t="s">
        <v>103</v>
      </c>
    </row>
    <row r="53" spans="2:7" ht="14.25" thickBot="1" x14ac:dyDescent="0.2">
      <c r="F53" s="17" t="s">
        <v>33</v>
      </c>
      <c r="G53" s="18">
        <v>282</v>
      </c>
    </row>
    <row r="54" spans="2:7" ht="16.5" customHeight="1" x14ac:dyDescent="0.15">
      <c r="B54" s="19"/>
      <c r="C54" s="28" t="s">
        <v>27</v>
      </c>
      <c r="D54" s="28" t="s">
        <v>28</v>
      </c>
      <c r="E54" s="29" t="s">
        <v>29</v>
      </c>
      <c r="F54" s="75" t="s">
        <v>30</v>
      </c>
      <c r="G54" s="76"/>
    </row>
    <row r="55" spans="2:7" ht="19.5" customHeight="1" x14ac:dyDescent="0.15">
      <c r="B55" s="20" t="s">
        <v>26</v>
      </c>
      <c r="C55" s="32" t="s">
        <v>90</v>
      </c>
      <c r="D55" s="24">
        <v>0.13200000000000001</v>
      </c>
      <c r="E55" s="25">
        <v>7.32484076433121E-2</v>
      </c>
      <c r="F55" s="26">
        <f>G55/$G$40</f>
        <v>0.11347517730496454</v>
      </c>
      <c r="G55" s="21">
        <v>32</v>
      </c>
    </row>
    <row r="56" spans="2:7" ht="12.75" customHeight="1" x14ac:dyDescent="0.15"/>
    <row r="57" spans="2:7" ht="12.75" customHeight="1" x14ac:dyDescent="0.15"/>
    <row r="58" spans="2:7" x14ac:dyDescent="0.15">
      <c r="B58" s="1" t="s">
        <v>97</v>
      </c>
    </row>
    <row r="59" spans="2:7" ht="14.25" thickBot="1" x14ac:dyDescent="0.2">
      <c r="F59" s="17" t="s">
        <v>33</v>
      </c>
      <c r="G59" s="18">
        <v>1218</v>
      </c>
    </row>
    <row r="60" spans="2:7" ht="16.5" customHeight="1" x14ac:dyDescent="0.15">
      <c r="B60" s="19"/>
      <c r="C60" s="28" t="s">
        <v>27</v>
      </c>
      <c r="D60" s="28" t="s">
        <v>28</v>
      </c>
      <c r="E60" s="29" t="s">
        <v>29</v>
      </c>
      <c r="F60" s="73" t="s">
        <v>30</v>
      </c>
      <c r="G60" s="74"/>
    </row>
    <row r="61" spans="2:7" ht="19.5" customHeight="1" x14ac:dyDescent="0.15">
      <c r="B61" s="20" t="s">
        <v>26</v>
      </c>
      <c r="C61" s="32" t="s">
        <v>98</v>
      </c>
      <c r="D61" s="24" t="s">
        <v>102</v>
      </c>
      <c r="E61" s="24" t="s">
        <v>102</v>
      </c>
      <c r="F61" s="26">
        <f>G61/$G$44</f>
        <v>0.23645320197044334</v>
      </c>
      <c r="G61" s="21">
        <v>288</v>
      </c>
    </row>
    <row r="62" spans="2:7" ht="19.5" customHeight="1" x14ac:dyDescent="0.15">
      <c r="B62" s="20" t="s">
        <v>31</v>
      </c>
      <c r="C62" s="32" t="s">
        <v>99</v>
      </c>
      <c r="D62" s="24" t="s">
        <v>102</v>
      </c>
      <c r="E62" s="24" t="s">
        <v>102</v>
      </c>
      <c r="F62" s="26">
        <f>G62/$G$44</f>
        <v>0.47126436781609193</v>
      </c>
      <c r="G62" s="21">
        <v>574</v>
      </c>
    </row>
    <row r="63" spans="2:7" ht="19.5" customHeight="1" x14ac:dyDescent="0.15">
      <c r="B63" s="20" t="s">
        <v>32</v>
      </c>
      <c r="C63" s="32" t="s">
        <v>100</v>
      </c>
      <c r="D63" s="24" t="s">
        <v>102</v>
      </c>
      <c r="E63" s="24" t="s">
        <v>102</v>
      </c>
      <c r="F63" s="26">
        <f>G63/$G$44</f>
        <v>8.9490968801313631E-2</v>
      </c>
      <c r="G63" s="21">
        <v>109</v>
      </c>
    </row>
    <row r="64" spans="2:7" ht="19.5" customHeight="1" x14ac:dyDescent="0.15">
      <c r="B64" s="20" t="s">
        <v>37</v>
      </c>
      <c r="C64" s="32" t="s">
        <v>101</v>
      </c>
      <c r="D64" s="24" t="s">
        <v>102</v>
      </c>
      <c r="E64" s="24" t="s">
        <v>102</v>
      </c>
      <c r="F64" s="30">
        <f>G64/$G$44</f>
        <v>0.19704433497536947</v>
      </c>
      <c r="G64" s="31">
        <v>240</v>
      </c>
    </row>
    <row r="65" spans="2:7" ht="19.5" customHeight="1" thickBot="1" x14ac:dyDescent="0.2">
      <c r="B65" s="20"/>
      <c r="C65" s="23" t="s">
        <v>35</v>
      </c>
      <c r="D65" s="24" t="s">
        <v>102</v>
      </c>
      <c r="E65" s="24" t="s">
        <v>102</v>
      </c>
      <c r="F65" s="27">
        <f>G65/$G$44</f>
        <v>5.7471264367816091E-3</v>
      </c>
      <c r="G65" s="22">
        <v>7</v>
      </c>
    </row>
    <row r="66" spans="2:7" ht="12.75" customHeight="1" x14ac:dyDescent="0.15"/>
    <row r="67" spans="2:7" ht="12.75" customHeight="1" x14ac:dyDescent="0.15"/>
    <row r="68" spans="2:7" x14ac:dyDescent="0.15">
      <c r="B68" s="1" t="s">
        <v>104</v>
      </c>
    </row>
    <row r="69" spans="2:7" x14ac:dyDescent="0.15">
      <c r="B69" s="1" t="s">
        <v>105</v>
      </c>
    </row>
    <row r="70" spans="2:7" ht="14.25" thickBot="1" x14ac:dyDescent="0.2">
      <c r="E70" s="17" t="s">
        <v>33</v>
      </c>
      <c r="F70" s="18">
        <v>1058</v>
      </c>
    </row>
    <row r="71" spans="2:7" ht="16.5" customHeight="1" x14ac:dyDescent="0.15">
      <c r="B71" s="19"/>
      <c r="C71" s="28" t="s">
        <v>27</v>
      </c>
      <c r="D71" s="28" t="s">
        <v>28</v>
      </c>
      <c r="E71" s="29" t="s">
        <v>29</v>
      </c>
      <c r="F71" s="40" t="s">
        <v>30</v>
      </c>
    </row>
    <row r="72" spans="2:7" ht="19.5" customHeight="1" thickBot="1" x14ac:dyDescent="0.2">
      <c r="B72" s="20"/>
      <c r="C72" s="32" t="s">
        <v>106</v>
      </c>
      <c r="D72" s="41">
        <v>10</v>
      </c>
      <c r="E72" s="42">
        <v>9</v>
      </c>
      <c r="F72" s="43">
        <f>ROUND((10404/F70),0)</f>
        <v>10</v>
      </c>
    </row>
    <row r="73" spans="2:7" ht="12.75" customHeight="1" x14ac:dyDescent="0.15"/>
    <row r="74" spans="2:7" ht="12.75" customHeight="1" x14ac:dyDescent="0.15"/>
    <row r="75" spans="2:7" x14ac:dyDescent="0.15">
      <c r="B75" s="1" t="s">
        <v>107</v>
      </c>
    </row>
    <row r="76" spans="2:7" x14ac:dyDescent="0.15">
      <c r="B76" s="1" t="s">
        <v>108</v>
      </c>
    </row>
    <row r="77" spans="2:7" ht="14.25" thickBot="1" x14ac:dyDescent="0.2">
      <c r="F77" s="17" t="s">
        <v>33</v>
      </c>
      <c r="G77" s="18">
        <v>1218</v>
      </c>
    </row>
    <row r="78" spans="2:7" ht="16.5" customHeight="1" x14ac:dyDescent="0.15">
      <c r="B78" s="19"/>
      <c r="C78" s="28" t="s">
        <v>27</v>
      </c>
      <c r="D78" s="28" t="s">
        <v>28</v>
      </c>
      <c r="E78" s="29" t="s">
        <v>29</v>
      </c>
      <c r="F78" s="73" t="s">
        <v>30</v>
      </c>
      <c r="G78" s="74"/>
    </row>
    <row r="79" spans="2:7" ht="19.5" customHeight="1" x14ac:dyDescent="0.15">
      <c r="B79" s="20" t="s">
        <v>26</v>
      </c>
      <c r="C79" s="32" t="s">
        <v>109</v>
      </c>
      <c r="D79" s="24">
        <v>5.3999999999999999E-2</v>
      </c>
      <c r="E79" s="24">
        <v>7.8906249999999997E-2</v>
      </c>
      <c r="F79" s="26">
        <f t="shared" ref="F79:F84" si="7">G79/$G$77</f>
        <v>4.7619047619047616E-2</v>
      </c>
      <c r="G79" s="21">
        <v>58</v>
      </c>
    </row>
    <row r="80" spans="2:7" ht="19.5" customHeight="1" x14ac:dyDescent="0.15">
      <c r="B80" s="20" t="s">
        <v>31</v>
      </c>
      <c r="C80" s="32" t="s">
        <v>110</v>
      </c>
      <c r="D80" s="24">
        <v>0.30199999999999999</v>
      </c>
      <c r="E80" s="24">
        <v>0.25234374999999998</v>
      </c>
      <c r="F80" s="26">
        <f t="shared" si="7"/>
        <v>0.24466338259441708</v>
      </c>
      <c r="G80" s="21">
        <v>298</v>
      </c>
    </row>
    <row r="81" spans="2:7" ht="19.5" customHeight="1" x14ac:dyDescent="0.15">
      <c r="B81" s="20" t="s">
        <v>32</v>
      </c>
      <c r="C81" s="32" t="s">
        <v>111</v>
      </c>
      <c r="D81" s="24">
        <v>0.29399999999999998</v>
      </c>
      <c r="E81" s="24">
        <v>0.28046874999999999</v>
      </c>
      <c r="F81" s="26">
        <f t="shared" si="7"/>
        <v>0.30295566502463056</v>
      </c>
      <c r="G81" s="21">
        <v>369</v>
      </c>
    </row>
    <row r="82" spans="2:7" ht="19.5" customHeight="1" x14ac:dyDescent="0.15">
      <c r="B82" s="20" t="s">
        <v>37</v>
      </c>
      <c r="C82" s="32" t="s">
        <v>112</v>
      </c>
      <c r="D82" s="24">
        <v>0.215</v>
      </c>
      <c r="E82" s="24">
        <v>0.2421875</v>
      </c>
      <c r="F82" s="30">
        <f t="shared" si="7"/>
        <v>0.26847290640394089</v>
      </c>
      <c r="G82" s="31">
        <v>327</v>
      </c>
    </row>
    <row r="83" spans="2:7" ht="19.5" customHeight="1" x14ac:dyDescent="0.15">
      <c r="B83" s="20" t="s">
        <v>38</v>
      </c>
      <c r="C83" s="32" t="s">
        <v>113</v>
      </c>
      <c r="D83" s="24">
        <v>0.108</v>
      </c>
      <c r="E83" s="24">
        <v>0.13515625000000001</v>
      </c>
      <c r="F83" s="30">
        <f t="shared" si="7"/>
        <v>0.13218390804597702</v>
      </c>
      <c r="G83" s="31">
        <v>161</v>
      </c>
    </row>
    <row r="84" spans="2:7" ht="19.5" customHeight="1" thickBot="1" x14ac:dyDescent="0.2">
      <c r="B84" s="20"/>
      <c r="C84" s="23" t="s">
        <v>35</v>
      </c>
      <c r="D84" s="24">
        <v>2.7E-2</v>
      </c>
      <c r="E84" s="24">
        <v>1.0937499999999999E-2</v>
      </c>
      <c r="F84" s="27">
        <f t="shared" si="7"/>
        <v>4.1050903119868639E-3</v>
      </c>
      <c r="G84" s="22">
        <v>5</v>
      </c>
    </row>
    <row r="85" spans="2:7" ht="12" customHeight="1" x14ac:dyDescent="0.15"/>
    <row r="86" spans="2:7" x14ac:dyDescent="0.15">
      <c r="B86" s="1" t="s">
        <v>63</v>
      </c>
    </row>
    <row r="87" spans="2:7" ht="14.25" thickBot="1" x14ac:dyDescent="0.2">
      <c r="B87" s="1" t="s">
        <v>116</v>
      </c>
    </row>
    <row r="88" spans="2:7" ht="16.5" customHeight="1" x14ac:dyDescent="0.15">
      <c r="B88" s="19"/>
      <c r="C88" s="28" t="s">
        <v>27</v>
      </c>
      <c r="D88" s="28" t="s">
        <v>28</v>
      </c>
      <c r="E88" s="29" t="s">
        <v>29</v>
      </c>
      <c r="F88" s="73" t="s">
        <v>30</v>
      </c>
      <c r="G88" s="74"/>
    </row>
    <row r="89" spans="2:7" ht="19.5" customHeight="1" x14ac:dyDescent="0.15">
      <c r="B89" s="20" t="s">
        <v>26</v>
      </c>
      <c r="C89" s="32" t="s">
        <v>117</v>
      </c>
      <c r="D89" s="24">
        <v>5.3999999999999999E-2</v>
      </c>
      <c r="E89" s="24">
        <v>7.8906249999999997E-2</v>
      </c>
      <c r="F89" s="26">
        <f>G89/$G$77</f>
        <v>4.7619047619047616E-2</v>
      </c>
      <c r="G89" s="21">
        <v>58</v>
      </c>
    </row>
    <row r="90" spans="2:7" ht="19.5" customHeight="1" x14ac:dyDescent="0.15">
      <c r="B90" s="20" t="s">
        <v>31</v>
      </c>
      <c r="C90" s="32" t="s">
        <v>118</v>
      </c>
      <c r="D90" s="24">
        <v>0.30199999999999999</v>
      </c>
      <c r="E90" s="24">
        <v>0.25234374999999998</v>
      </c>
      <c r="F90" s="26">
        <f>G90/$G$77</f>
        <v>0.24466338259441708</v>
      </c>
      <c r="G90" s="21">
        <v>298</v>
      </c>
    </row>
    <row r="91" spans="2:7" ht="19.5" customHeight="1" thickBot="1" x14ac:dyDescent="0.2">
      <c r="B91" s="20"/>
      <c r="C91" s="23" t="s">
        <v>35</v>
      </c>
      <c r="D91" s="24">
        <v>2.7E-2</v>
      </c>
      <c r="E91" s="24">
        <v>1.0937499999999999E-2</v>
      </c>
      <c r="F91" s="27">
        <f>G91/$G$77</f>
        <v>4.1050903119868639E-3</v>
      </c>
      <c r="G91" s="22">
        <v>5</v>
      </c>
    </row>
  </sheetData>
  <mergeCells count="7">
    <mergeCell ref="F88:G88"/>
    <mergeCell ref="F32:G32"/>
    <mergeCell ref="F41:G41"/>
    <mergeCell ref="F45:G45"/>
    <mergeCell ref="F54:G54"/>
    <mergeCell ref="F60:G60"/>
    <mergeCell ref="F78:G78"/>
  </mergeCells>
  <phoneticPr fontId="2"/>
  <pageMargins left="0.7" right="0.7" top="0.75" bottom="0.75" header="0.3" footer="0.3"/>
  <pageSetup paperSize="9" scale="52" orientation="portrait" r:id="rId1"/>
  <colBreaks count="1" manualBreakCount="1">
    <brk id="15" max="18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showGridLines="0" view="pageBreakPreview" zoomScaleNormal="100" zoomScaleSheetLayoutView="100" workbookViewId="0"/>
  </sheetViews>
  <sheetFormatPr defaultRowHeight="13.5" x14ac:dyDescent="0.15"/>
  <cols>
    <col min="1" max="1" width="3.625" style="1" customWidth="1"/>
    <col min="2" max="2" width="4.375" style="1" customWidth="1"/>
    <col min="3" max="3" width="42.625" style="1" customWidth="1"/>
    <col min="4" max="6" width="9.375" style="1" customWidth="1"/>
    <col min="7" max="7" width="9.875" style="1" customWidth="1"/>
    <col min="8" max="16384" width="9" style="1"/>
  </cols>
  <sheetData>
    <row r="1" spans="2:7" ht="12.75" customHeight="1" x14ac:dyDescent="0.15"/>
    <row r="2" spans="2:7" x14ac:dyDescent="0.15">
      <c r="B2" s="1" t="s">
        <v>229</v>
      </c>
    </row>
    <row r="3" spans="2:7" x14ac:dyDescent="0.15">
      <c r="B3" s="1" t="s">
        <v>250</v>
      </c>
    </row>
    <row r="4" spans="2:7" ht="14.25" thickBot="1" x14ac:dyDescent="0.2">
      <c r="F4" s="17" t="s">
        <v>33</v>
      </c>
      <c r="G4" s="18">
        <v>1218</v>
      </c>
    </row>
    <row r="5" spans="2:7" ht="16.5" customHeight="1" thickTop="1" x14ac:dyDescent="0.15">
      <c r="B5" s="19"/>
      <c r="C5" s="28" t="s">
        <v>27</v>
      </c>
      <c r="D5" s="28" t="s">
        <v>28</v>
      </c>
      <c r="E5" s="29" t="s">
        <v>29</v>
      </c>
      <c r="F5" s="71" t="s">
        <v>30</v>
      </c>
      <c r="G5" s="72"/>
    </row>
    <row r="6" spans="2:7" ht="19.5" customHeight="1" x14ac:dyDescent="0.15">
      <c r="B6" s="20" t="s">
        <v>26</v>
      </c>
      <c r="C6" s="23" t="s">
        <v>230</v>
      </c>
      <c r="D6" s="24" t="s">
        <v>102</v>
      </c>
      <c r="E6" s="25" t="s">
        <v>102</v>
      </c>
      <c r="F6" s="50">
        <f>G6/$G$4</f>
        <v>0.20443349753694581</v>
      </c>
      <c r="G6" s="51">
        <v>249</v>
      </c>
    </row>
    <row r="7" spans="2:7" ht="19.5" customHeight="1" x14ac:dyDescent="0.15">
      <c r="B7" s="20" t="s">
        <v>31</v>
      </c>
      <c r="C7" s="23" t="s">
        <v>231</v>
      </c>
      <c r="D7" s="24" t="s">
        <v>102</v>
      </c>
      <c r="E7" s="25" t="s">
        <v>102</v>
      </c>
      <c r="F7" s="50">
        <f>G7/$G$4</f>
        <v>0.76272577996715929</v>
      </c>
      <c r="G7" s="51">
        <v>929</v>
      </c>
    </row>
    <row r="8" spans="2:7" ht="19.5" customHeight="1" thickBot="1" x14ac:dyDescent="0.2">
      <c r="B8" s="20"/>
      <c r="C8" s="23" t="s">
        <v>35</v>
      </c>
      <c r="D8" s="24" t="s">
        <v>102</v>
      </c>
      <c r="E8" s="25" t="s">
        <v>102</v>
      </c>
      <c r="F8" s="52">
        <f>G8/$G$4</f>
        <v>3.2840722495894911E-2</v>
      </c>
      <c r="G8" s="53">
        <v>40</v>
      </c>
    </row>
    <row r="9" spans="2:7" ht="12.75" customHeight="1" thickTop="1" x14ac:dyDescent="0.15"/>
    <row r="10" spans="2:7" x14ac:dyDescent="0.15">
      <c r="B10" s="1" t="s">
        <v>123</v>
      </c>
    </row>
    <row r="11" spans="2:7" x14ac:dyDescent="0.15">
      <c r="B11" s="1" t="s">
        <v>232</v>
      </c>
    </row>
    <row r="12" spans="2:7" ht="14.25" thickBot="1" x14ac:dyDescent="0.2">
      <c r="F12" s="17" t="s">
        <v>33</v>
      </c>
      <c r="G12" s="18">
        <f>G6</f>
        <v>249</v>
      </c>
    </row>
    <row r="13" spans="2:7" ht="16.5" customHeight="1" thickTop="1" x14ac:dyDescent="0.15">
      <c r="B13" s="19"/>
      <c r="C13" s="28" t="s">
        <v>27</v>
      </c>
      <c r="D13" s="28" t="s">
        <v>28</v>
      </c>
      <c r="E13" s="29" t="s">
        <v>29</v>
      </c>
      <c r="F13" s="69" t="s">
        <v>30</v>
      </c>
      <c r="G13" s="70"/>
    </row>
    <row r="14" spans="2:7" ht="30" customHeight="1" x14ac:dyDescent="0.15">
      <c r="B14" s="20" t="s">
        <v>26</v>
      </c>
      <c r="C14" s="33" t="s">
        <v>242</v>
      </c>
      <c r="D14" s="24" t="s">
        <v>102</v>
      </c>
      <c r="E14" s="25" t="s">
        <v>102</v>
      </c>
      <c r="F14" s="50">
        <f>G14/$G$12</f>
        <v>9.2369477911646583E-2</v>
      </c>
      <c r="G14" s="62">
        <v>23</v>
      </c>
    </row>
    <row r="15" spans="2:7" ht="30" customHeight="1" x14ac:dyDescent="0.15">
      <c r="B15" s="20" t="s">
        <v>31</v>
      </c>
      <c r="C15" s="33" t="s">
        <v>243</v>
      </c>
      <c r="D15" s="24" t="s">
        <v>102</v>
      </c>
      <c r="E15" s="25" t="s">
        <v>102</v>
      </c>
      <c r="F15" s="50">
        <f t="shared" ref="F15:F26" si="0">G15/$G$12</f>
        <v>0.89558232931726911</v>
      </c>
      <c r="G15" s="62">
        <v>223</v>
      </c>
    </row>
    <row r="16" spans="2:7" ht="30" customHeight="1" x14ac:dyDescent="0.15">
      <c r="B16" s="20" t="s">
        <v>32</v>
      </c>
      <c r="C16" s="33" t="s">
        <v>236</v>
      </c>
      <c r="D16" s="24" t="s">
        <v>102</v>
      </c>
      <c r="E16" s="25" t="s">
        <v>102</v>
      </c>
      <c r="F16" s="50">
        <f t="shared" si="0"/>
        <v>0.13654618473895583</v>
      </c>
      <c r="G16" s="62">
        <v>34</v>
      </c>
    </row>
    <row r="17" spans="2:7" ht="30" customHeight="1" x14ac:dyDescent="0.15">
      <c r="B17" s="20" t="s">
        <v>37</v>
      </c>
      <c r="C17" s="33" t="s">
        <v>239</v>
      </c>
      <c r="D17" s="24" t="s">
        <v>102</v>
      </c>
      <c r="E17" s="25" t="s">
        <v>102</v>
      </c>
      <c r="F17" s="50">
        <f t="shared" si="0"/>
        <v>8.4337349397590355E-2</v>
      </c>
      <c r="G17" s="62">
        <v>21</v>
      </c>
    </row>
    <row r="18" spans="2:7" ht="30" customHeight="1" x14ac:dyDescent="0.15">
      <c r="B18" s="20" t="s">
        <v>38</v>
      </c>
      <c r="C18" s="33" t="s">
        <v>237</v>
      </c>
      <c r="D18" s="24" t="s">
        <v>102</v>
      </c>
      <c r="E18" s="25" t="s">
        <v>102</v>
      </c>
      <c r="F18" s="50">
        <f t="shared" si="0"/>
        <v>0.60240963855421692</v>
      </c>
      <c r="G18" s="62">
        <v>150</v>
      </c>
    </row>
    <row r="19" spans="2:7" ht="30" customHeight="1" x14ac:dyDescent="0.15">
      <c r="B19" s="20" t="s">
        <v>39</v>
      </c>
      <c r="C19" s="33" t="s">
        <v>238</v>
      </c>
      <c r="D19" s="24" t="s">
        <v>102</v>
      </c>
      <c r="E19" s="25" t="s">
        <v>102</v>
      </c>
      <c r="F19" s="50">
        <f t="shared" si="0"/>
        <v>6.0240963855421686E-2</v>
      </c>
      <c r="G19" s="62">
        <v>15</v>
      </c>
    </row>
    <row r="20" spans="2:7" ht="30" customHeight="1" x14ac:dyDescent="0.15">
      <c r="B20" s="20" t="s">
        <v>40</v>
      </c>
      <c r="C20" s="33" t="s">
        <v>244</v>
      </c>
      <c r="D20" s="24" t="s">
        <v>102</v>
      </c>
      <c r="E20" s="25" t="s">
        <v>102</v>
      </c>
      <c r="F20" s="50">
        <f t="shared" si="0"/>
        <v>0.24497991967871485</v>
      </c>
      <c r="G20" s="62">
        <v>61</v>
      </c>
    </row>
    <row r="21" spans="2:7" ht="30" customHeight="1" x14ac:dyDescent="0.15">
      <c r="B21" s="20" t="s">
        <v>41</v>
      </c>
      <c r="C21" s="33" t="s">
        <v>240</v>
      </c>
      <c r="D21" s="24" t="s">
        <v>102</v>
      </c>
      <c r="E21" s="25" t="s">
        <v>102</v>
      </c>
      <c r="F21" s="50">
        <f t="shared" si="0"/>
        <v>1.6064257028112448E-2</v>
      </c>
      <c r="G21" s="62">
        <v>4</v>
      </c>
    </row>
    <row r="22" spans="2:7" ht="30" customHeight="1" x14ac:dyDescent="0.15">
      <c r="B22" s="20" t="s">
        <v>42</v>
      </c>
      <c r="C22" s="33" t="s">
        <v>245</v>
      </c>
      <c r="D22" s="24" t="s">
        <v>102</v>
      </c>
      <c r="E22" s="25" t="s">
        <v>102</v>
      </c>
      <c r="F22" s="50">
        <f t="shared" si="0"/>
        <v>0</v>
      </c>
      <c r="G22" s="62">
        <v>0</v>
      </c>
    </row>
    <row r="23" spans="2:7" ht="30" customHeight="1" x14ac:dyDescent="0.15">
      <c r="B23" s="20" t="s">
        <v>43</v>
      </c>
      <c r="C23" s="33" t="s">
        <v>246</v>
      </c>
      <c r="D23" s="24" t="s">
        <v>102</v>
      </c>
      <c r="E23" s="25" t="s">
        <v>102</v>
      </c>
      <c r="F23" s="50">
        <f t="shared" si="0"/>
        <v>0</v>
      </c>
      <c r="G23" s="62">
        <v>0</v>
      </c>
    </row>
    <row r="24" spans="2:7" ht="30" customHeight="1" x14ac:dyDescent="0.15">
      <c r="B24" s="20" t="s">
        <v>233</v>
      </c>
      <c r="C24" s="33" t="s">
        <v>241</v>
      </c>
      <c r="D24" s="24" t="s">
        <v>102</v>
      </c>
      <c r="E24" s="25" t="s">
        <v>102</v>
      </c>
      <c r="F24" s="50">
        <f t="shared" si="0"/>
        <v>0</v>
      </c>
      <c r="G24" s="62">
        <v>0</v>
      </c>
    </row>
    <row r="25" spans="2:7" ht="30" customHeight="1" x14ac:dyDescent="0.15">
      <c r="B25" s="20" t="s">
        <v>234</v>
      </c>
      <c r="C25" s="32" t="s">
        <v>235</v>
      </c>
      <c r="D25" s="24" t="s">
        <v>102</v>
      </c>
      <c r="E25" s="25" t="s">
        <v>102</v>
      </c>
      <c r="F25" s="50">
        <f t="shared" si="0"/>
        <v>4.0160642570281121E-3</v>
      </c>
      <c r="G25" s="62">
        <v>1</v>
      </c>
    </row>
    <row r="26" spans="2:7" ht="30" customHeight="1" thickBot="1" x14ac:dyDescent="0.2">
      <c r="B26" s="20"/>
      <c r="C26" s="23" t="s">
        <v>35</v>
      </c>
      <c r="D26" s="24" t="s">
        <v>102</v>
      </c>
      <c r="E26" s="25" t="s">
        <v>102</v>
      </c>
      <c r="F26" s="52">
        <f t="shared" si="0"/>
        <v>5.2208835341365459E-2</v>
      </c>
      <c r="G26" s="53">
        <v>13</v>
      </c>
    </row>
    <row r="27" spans="2:7" ht="14.25" thickTop="1" x14ac:dyDescent="0.15"/>
  </sheetData>
  <mergeCells count="2">
    <mergeCell ref="F13:G13"/>
    <mergeCell ref="F5:G5"/>
  </mergeCells>
  <phoneticPr fontId="2"/>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回答者の構成</vt:lpstr>
      <vt:lpstr>問1～4【「食育」への関心について】</vt:lpstr>
      <vt:lpstr>問5～10【現在の食生活・生活習慣について】</vt:lpstr>
      <vt:lpstr>問11～13【地域の食文化について】</vt:lpstr>
      <vt:lpstr>問14【環境への配慮について】</vt:lpstr>
      <vt:lpstr>問15～17【食品の購入・安全性について】</vt:lpstr>
      <vt:lpstr>問18～19【食品の廃棄について】</vt:lpstr>
      <vt:lpstr>問20【新型コロナウイルス感染症と食生活について】</vt:lpstr>
      <vt:lpstr>問21【デジタル技術を活用した食育について】</vt:lpstr>
      <vt:lpstr>回答者の構成!Print_Area</vt:lpstr>
      <vt:lpstr>'問1～4【「食育」への関心について】'!Print_Area</vt:lpstr>
      <vt:lpstr>'問11～13【地域の食文化について】'!Print_Area</vt:lpstr>
      <vt:lpstr>問14【環境への配慮について】!Print_Area</vt:lpstr>
      <vt:lpstr>'問15～17【食品の購入・安全性について】'!Print_Area</vt:lpstr>
      <vt:lpstr>'問18～19【食品の廃棄について】'!Print_Area</vt:lpstr>
      <vt:lpstr>問20【新型コロナウイルス感染症と食生活について】!Print_Area</vt:lpstr>
      <vt:lpstr>問21【デジタル技術を活用した食育について】!Print_Area</vt:lpstr>
      <vt:lpstr>'問5～10【現在の食生活・生活習慣について】'!Print_Area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natsumi</dc:creator>
  <cp:lastModifiedBy>nakamura natsumi</cp:lastModifiedBy>
  <cp:lastPrinted>2024-02-11T04:21:50Z</cp:lastPrinted>
  <dcterms:created xsi:type="dcterms:W3CDTF">2024-02-08T08:14:54Z</dcterms:created>
  <dcterms:modified xsi:type="dcterms:W3CDTF">2024-08-14T03:07:39Z</dcterms:modified>
</cp:coreProperties>
</file>